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Simon\Desktop\budget.go.ug DATA\Local\OTIMS datasets\IPFs\"/>
    </mc:Choice>
  </mc:AlternateContent>
  <xr:revisionPtr revIDLastSave="0" documentId="13_ncr:1_{D1A6A90B-9C33-4361-BB2E-5A287D07B875}" xr6:coauthVersionLast="40" xr6:coauthVersionMax="40" xr10:uidLastSave="{00000000-0000-0000-0000-000000000000}"/>
  <bookViews>
    <workbookView xWindow="0" yWindow="0" windowWidth="21600" windowHeight="9593" xr2:uid="{00000000-000D-0000-FFFF-FFFF00000000}"/>
  </bookViews>
  <sheets>
    <sheet name="IPFs 2016-17" sheetId="9" r:id="rId1"/>
    <sheet name="ThisVsPublication" sheetId="11" r:id="rId2"/>
    <sheet name="Metadata" sheetId="12" r:id="rId3"/>
  </sheets>
  <definedNames>
    <definedName name="_xlnm.Print_Area" localSheetId="0">'IPFs 2016-17'!$A$1:$CD$160</definedName>
    <definedName name="_xlnm.Print_Titles" localSheetId="0">'IPFs 2016-17'!$A:$B,'IPFs 2016-17'!$1:$3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W5" i="9" l="1"/>
  <c r="BW6" i="9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BW99" i="9"/>
  <c r="BW100" i="9"/>
  <c r="BW101" i="9"/>
  <c r="BW102" i="9"/>
  <c r="BW103" i="9"/>
  <c r="BW104" i="9"/>
  <c r="BW105" i="9"/>
  <c r="BW106" i="9"/>
  <c r="BW107" i="9"/>
  <c r="BW108" i="9"/>
  <c r="BW109" i="9"/>
  <c r="BW110" i="9"/>
  <c r="BW111" i="9"/>
  <c r="BW112" i="9"/>
  <c r="BW113" i="9"/>
  <c r="BW114" i="9"/>
  <c r="BW115" i="9"/>
  <c r="BW116" i="9"/>
  <c r="BW117" i="9"/>
  <c r="BW118" i="9"/>
  <c r="BW119" i="9"/>
  <c r="BW120" i="9"/>
  <c r="BW121" i="9"/>
  <c r="BW122" i="9"/>
  <c r="BW123" i="9"/>
  <c r="BW124" i="9"/>
  <c r="BW125" i="9"/>
  <c r="BW126" i="9"/>
  <c r="BW127" i="9"/>
  <c r="BW128" i="9"/>
  <c r="BW129" i="9"/>
  <c r="BW130" i="9"/>
  <c r="BW131" i="9"/>
  <c r="BW132" i="9"/>
  <c r="BW133" i="9"/>
  <c r="BW134" i="9"/>
  <c r="BW135" i="9"/>
  <c r="BW136" i="9"/>
  <c r="BW137" i="9"/>
  <c r="BW138" i="9"/>
  <c r="BW139" i="9"/>
  <c r="BW140" i="9"/>
  <c r="BW141" i="9"/>
  <c r="BW142" i="9"/>
  <c r="BW143" i="9"/>
  <c r="BW144" i="9"/>
  <c r="BW145" i="9"/>
  <c r="BW146" i="9"/>
  <c r="BW147" i="9"/>
  <c r="BW148" i="9"/>
  <c r="BW149" i="9"/>
  <c r="BW150" i="9"/>
  <c r="BW151" i="9"/>
  <c r="BW152" i="9"/>
  <c r="BW153" i="9"/>
  <c r="BW154" i="9"/>
  <c r="BW155" i="9"/>
  <c r="BW156" i="9"/>
  <c r="BW157" i="9"/>
  <c r="BW158" i="9"/>
  <c r="BW159" i="9"/>
  <c r="BW4" i="9"/>
  <c r="BZ5" i="9"/>
  <c r="BZ6" i="9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99" i="9"/>
  <c r="BZ100" i="9"/>
  <c r="BZ101" i="9"/>
  <c r="BZ102" i="9"/>
  <c r="BZ103" i="9"/>
  <c r="BZ104" i="9"/>
  <c r="BZ105" i="9"/>
  <c r="BZ106" i="9"/>
  <c r="BZ107" i="9"/>
  <c r="BZ108" i="9"/>
  <c r="BZ109" i="9"/>
  <c r="BZ110" i="9"/>
  <c r="BZ111" i="9"/>
  <c r="BZ112" i="9"/>
  <c r="BZ113" i="9"/>
  <c r="BZ114" i="9"/>
  <c r="BZ115" i="9"/>
  <c r="BZ116" i="9"/>
  <c r="BZ117" i="9"/>
  <c r="BZ118" i="9"/>
  <c r="BZ119" i="9"/>
  <c r="BZ120" i="9"/>
  <c r="BZ121" i="9"/>
  <c r="BZ122" i="9"/>
  <c r="BZ123" i="9"/>
  <c r="BZ124" i="9"/>
  <c r="BZ125" i="9"/>
  <c r="BZ126" i="9"/>
  <c r="BZ127" i="9"/>
  <c r="BZ128" i="9"/>
  <c r="BZ129" i="9"/>
  <c r="BZ130" i="9"/>
  <c r="BZ131" i="9"/>
  <c r="BZ132" i="9"/>
  <c r="BZ133" i="9"/>
  <c r="BZ134" i="9"/>
  <c r="BZ135" i="9"/>
  <c r="BZ136" i="9"/>
  <c r="BZ137" i="9"/>
  <c r="BZ138" i="9"/>
  <c r="BZ139" i="9"/>
  <c r="BZ140" i="9"/>
  <c r="BZ141" i="9"/>
  <c r="BZ142" i="9"/>
  <c r="BZ143" i="9"/>
  <c r="BZ144" i="9"/>
  <c r="BZ145" i="9"/>
  <c r="BZ146" i="9"/>
  <c r="BZ147" i="9"/>
  <c r="BZ148" i="9"/>
  <c r="BZ149" i="9"/>
  <c r="BZ150" i="9"/>
  <c r="BZ151" i="9"/>
  <c r="BZ152" i="9"/>
  <c r="BZ153" i="9"/>
  <c r="BZ154" i="9"/>
  <c r="BZ155" i="9"/>
  <c r="BZ156" i="9"/>
  <c r="BZ157" i="9"/>
  <c r="BZ158" i="9"/>
  <c r="BZ159" i="9"/>
  <c r="BZ4" i="9"/>
  <c r="CE5" i="9" l="1"/>
  <c r="CE6" i="9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E59" i="9"/>
  <c r="CE60" i="9"/>
  <c r="CE61" i="9"/>
  <c r="CE62" i="9"/>
  <c r="CE63" i="9"/>
  <c r="CE64" i="9"/>
  <c r="CE65" i="9"/>
  <c r="CE66" i="9"/>
  <c r="CE67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81" i="9"/>
  <c r="CE82" i="9"/>
  <c r="CE83" i="9"/>
  <c r="CE84" i="9"/>
  <c r="CE85" i="9"/>
  <c r="CE86" i="9"/>
  <c r="CE87" i="9"/>
  <c r="CE88" i="9"/>
  <c r="CE89" i="9"/>
  <c r="CE90" i="9"/>
  <c r="CE91" i="9"/>
  <c r="CE92" i="9"/>
  <c r="CE93" i="9"/>
  <c r="CE94" i="9"/>
  <c r="CE95" i="9"/>
  <c r="CE96" i="9"/>
  <c r="CE97" i="9"/>
  <c r="CE98" i="9"/>
  <c r="CE99" i="9"/>
  <c r="CE100" i="9"/>
  <c r="CE101" i="9"/>
  <c r="CE102" i="9"/>
  <c r="CE103" i="9"/>
  <c r="CE104" i="9"/>
  <c r="CE105" i="9"/>
  <c r="CE106" i="9"/>
  <c r="CE107" i="9"/>
  <c r="CE108" i="9"/>
  <c r="CE109" i="9"/>
  <c r="CE110" i="9"/>
  <c r="CE111" i="9"/>
  <c r="CE112" i="9"/>
  <c r="CE113" i="9"/>
  <c r="CE114" i="9"/>
  <c r="CE115" i="9"/>
  <c r="CE116" i="9"/>
  <c r="CE117" i="9"/>
  <c r="CE118" i="9"/>
  <c r="CE119" i="9"/>
  <c r="CE120" i="9"/>
  <c r="CE121" i="9"/>
  <c r="CE122" i="9"/>
  <c r="CE123" i="9"/>
  <c r="CE124" i="9"/>
  <c r="CE125" i="9"/>
  <c r="CE126" i="9"/>
  <c r="CE127" i="9"/>
  <c r="CE128" i="9"/>
  <c r="CE129" i="9"/>
  <c r="CE130" i="9"/>
  <c r="CE131" i="9"/>
  <c r="CE132" i="9"/>
  <c r="CE133" i="9"/>
  <c r="CE134" i="9"/>
  <c r="CE135" i="9"/>
  <c r="CE136" i="9"/>
  <c r="CE137" i="9"/>
  <c r="CE138" i="9"/>
  <c r="CE139" i="9"/>
  <c r="CE140" i="9"/>
  <c r="CE141" i="9"/>
  <c r="CE142" i="9"/>
  <c r="CE143" i="9"/>
  <c r="CE144" i="9"/>
  <c r="CE145" i="9"/>
  <c r="CE146" i="9"/>
  <c r="CE147" i="9"/>
  <c r="CE148" i="9"/>
  <c r="CE149" i="9"/>
  <c r="CE150" i="9"/>
  <c r="CE151" i="9"/>
  <c r="CE152" i="9"/>
  <c r="CE153" i="9"/>
  <c r="CE154" i="9"/>
  <c r="CE155" i="9"/>
  <c r="CE156" i="9"/>
  <c r="CE157" i="9"/>
  <c r="CE158" i="9"/>
  <c r="CE159" i="9"/>
  <c r="CE4" i="9"/>
  <c r="CE160" i="9" l="1"/>
  <c r="D15" i="11" s="1"/>
  <c r="I15" i="11" s="1"/>
  <c r="AI4" i="9" l="1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X85" i="9"/>
  <c r="X86" i="9"/>
  <c r="X87" i="9"/>
  <c r="X88" i="9"/>
  <c r="X89" i="9"/>
  <c r="X90" i="9"/>
  <c r="X91" i="9"/>
  <c r="X92" i="9"/>
  <c r="X93" i="9"/>
  <c r="X94" i="9"/>
  <c r="X95" i="9"/>
  <c r="X96" i="9"/>
  <c r="X97" i="9"/>
  <c r="X98" i="9"/>
  <c r="X99" i="9"/>
  <c r="X100" i="9"/>
  <c r="X101" i="9"/>
  <c r="X102" i="9"/>
  <c r="X103" i="9"/>
  <c r="X104" i="9"/>
  <c r="X105" i="9"/>
  <c r="X106" i="9"/>
  <c r="X107" i="9"/>
  <c r="X108" i="9"/>
  <c r="X109" i="9"/>
  <c r="X110" i="9"/>
  <c r="X111" i="9"/>
  <c r="X112" i="9"/>
  <c r="X113" i="9"/>
  <c r="X114" i="9"/>
  <c r="X115" i="9"/>
  <c r="X116" i="9"/>
  <c r="X117" i="9"/>
  <c r="X118" i="9"/>
  <c r="X119" i="9"/>
  <c r="X120" i="9"/>
  <c r="X121" i="9"/>
  <c r="X122" i="9"/>
  <c r="X123" i="9"/>
  <c r="X124" i="9"/>
  <c r="X125" i="9"/>
  <c r="X126" i="9"/>
  <c r="X127" i="9"/>
  <c r="X128" i="9"/>
  <c r="X129" i="9"/>
  <c r="X130" i="9"/>
  <c r="X131" i="9"/>
  <c r="X132" i="9"/>
  <c r="X133" i="9"/>
  <c r="X134" i="9"/>
  <c r="X135" i="9"/>
  <c r="X136" i="9"/>
  <c r="X137" i="9"/>
  <c r="X138" i="9"/>
  <c r="X139" i="9"/>
  <c r="X140" i="9"/>
  <c r="X141" i="9"/>
  <c r="X142" i="9"/>
  <c r="X143" i="9"/>
  <c r="X144" i="9"/>
  <c r="X145" i="9"/>
  <c r="X146" i="9"/>
  <c r="X147" i="9"/>
  <c r="X148" i="9"/>
  <c r="X149" i="9"/>
  <c r="X150" i="9"/>
  <c r="X151" i="9"/>
  <c r="X152" i="9"/>
  <c r="X153" i="9"/>
  <c r="X154" i="9"/>
  <c r="X155" i="9"/>
  <c r="X156" i="9"/>
  <c r="X157" i="9"/>
  <c r="X158" i="9"/>
  <c r="X159" i="9"/>
  <c r="X4" i="9"/>
  <c r="U5" i="9"/>
  <c r="U6" i="9"/>
  <c r="U7" i="9"/>
  <c r="U8" i="9"/>
  <c r="U9" i="9"/>
  <c r="U10" i="9"/>
  <c r="U11" i="9"/>
  <c r="U12" i="9"/>
  <c r="U13" i="9"/>
  <c r="U14" i="9"/>
  <c r="N14" i="9" s="1"/>
  <c r="CB14" i="9" s="1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U85" i="9"/>
  <c r="U86" i="9"/>
  <c r="U87" i="9"/>
  <c r="U88" i="9"/>
  <c r="U89" i="9"/>
  <c r="U90" i="9"/>
  <c r="U91" i="9"/>
  <c r="U92" i="9"/>
  <c r="U93" i="9"/>
  <c r="U94" i="9"/>
  <c r="U95" i="9"/>
  <c r="U96" i="9"/>
  <c r="U97" i="9"/>
  <c r="U98" i="9"/>
  <c r="U99" i="9"/>
  <c r="U100" i="9"/>
  <c r="U101" i="9"/>
  <c r="U102" i="9"/>
  <c r="U103" i="9"/>
  <c r="U104" i="9"/>
  <c r="U105" i="9"/>
  <c r="U106" i="9"/>
  <c r="U107" i="9"/>
  <c r="U108" i="9"/>
  <c r="U109" i="9"/>
  <c r="U110" i="9"/>
  <c r="U111" i="9"/>
  <c r="U112" i="9"/>
  <c r="U113" i="9"/>
  <c r="U114" i="9"/>
  <c r="U115" i="9"/>
  <c r="U116" i="9"/>
  <c r="U117" i="9"/>
  <c r="U118" i="9"/>
  <c r="U119" i="9"/>
  <c r="U120" i="9"/>
  <c r="U121" i="9"/>
  <c r="U122" i="9"/>
  <c r="U123" i="9"/>
  <c r="U124" i="9"/>
  <c r="U125" i="9"/>
  <c r="U126" i="9"/>
  <c r="U127" i="9"/>
  <c r="U128" i="9"/>
  <c r="U129" i="9"/>
  <c r="U130" i="9"/>
  <c r="U131" i="9"/>
  <c r="U132" i="9"/>
  <c r="U133" i="9"/>
  <c r="U134" i="9"/>
  <c r="N134" i="9" s="1"/>
  <c r="CB134" i="9" s="1"/>
  <c r="U135" i="9"/>
  <c r="U136" i="9"/>
  <c r="U137" i="9"/>
  <c r="U138" i="9"/>
  <c r="U139" i="9"/>
  <c r="U140" i="9"/>
  <c r="U141" i="9"/>
  <c r="U142" i="9"/>
  <c r="U143" i="9"/>
  <c r="U144" i="9"/>
  <c r="U145" i="9"/>
  <c r="U146" i="9"/>
  <c r="U147" i="9"/>
  <c r="U148" i="9"/>
  <c r="U149" i="9"/>
  <c r="U150" i="9"/>
  <c r="U151" i="9"/>
  <c r="U152" i="9"/>
  <c r="U153" i="9"/>
  <c r="U154" i="9"/>
  <c r="U155" i="9"/>
  <c r="U156" i="9"/>
  <c r="U157" i="9"/>
  <c r="U158" i="9"/>
  <c r="N158" i="9" s="1"/>
  <c r="CB158" i="9" s="1"/>
  <c r="U159" i="9"/>
  <c r="R5" i="9"/>
  <c r="R6" i="9"/>
  <c r="R7" i="9"/>
  <c r="R8" i="9"/>
  <c r="R9" i="9"/>
  <c r="R10" i="9"/>
  <c r="N10" i="9" s="1"/>
  <c r="CB10" i="9" s="1"/>
  <c r="R11" i="9"/>
  <c r="R12" i="9"/>
  <c r="R13" i="9"/>
  <c r="R14" i="9"/>
  <c r="R15" i="9"/>
  <c r="R16" i="9"/>
  <c r="R17" i="9"/>
  <c r="R18" i="9"/>
  <c r="N18" i="9" s="1"/>
  <c r="CB18" i="9" s="1"/>
  <c r="R19" i="9"/>
  <c r="R20" i="9"/>
  <c r="N20" i="9" s="1"/>
  <c r="CB20" i="9" s="1"/>
  <c r="R21" i="9"/>
  <c r="R22" i="9"/>
  <c r="R23" i="9"/>
  <c r="R24" i="9"/>
  <c r="R25" i="9"/>
  <c r="R26" i="9"/>
  <c r="N26" i="9" s="1"/>
  <c r="CB26" i="9" s="1"/>
  <c r="R27" i="9"/>
  <c r="R28" i="9"/>
  <c r="N28" i="9" s="1"/>
  <c r="CB28" i="9" s="1"/>
  <c r="R29" i="9"/>
  <c r="R30" i="9"/>
  <c r="R31" i="9"/>
  <c r="R32" i="9"/>
  <c r="R33" i="9"/>
  <c r="R34" i="9"/>
  <c r="N34" i="9" s="1"/>
  <c r="CB34" i="9" s="1"/>
  <c r="R35" i="9"/>
  <c r="R36" i="9"/>
  <c r="R37" i="9"/>
  <c r="R38" i="9"/>
  <c r="R39" i="9"/>
  <c r="R40" i="9"/>
  <c r="R41" i="9"/>
  <c r="R42" i="9"/>
  <c r="N42" i="9" s="1"/>
  <c r="CB42" i="9" s="1"/>
  <c r="R43" i="9"/>
  <c r="R44" i="9"/>
  <c r="N44" i="9" s="1"/>
  <c r="CB44" i="9" s="1"/>
  <c r="R45" i="9"/>
  <c r="R46" i="9"/>
  <c r="R47" i="9"/>
  <c r="R48" i="9"/>
  <c r="R49" i="9"/>
  <c r="R50" i="9"/>
  <c r="N50" i="9" s="1"/>
  <c r="CB50" i="9" s="1"/>
  <c r="R51" i="9"/>
  <c r="R52" i="9"/>
  <c r="N52" i="9" s="1"/>
  <c r="CB52" i="9" s="1"/>
  <c r="R53" i="9"/>
  <c r="R54" i="9"/>
  <c r="R55" i="9"/>
  <c r="R56" i="9"/>
  <c r="R57" i="9"/>
  <c r="R58" i="9"/>
  <c r="N58" i="9" s="1"/>
  <c r="CB58" i="9" s="1"/>
  <c r="R59" i="9"/>
  <c r="R60" i="9"/>
  <c r="R61" i="9"/>
  <c r="R62" i="9"/>
  <c r="R63" i="9"/>
  <c r="R64" i="9"/>
  <c r="R65" i="9"/>
  <c r="R66" i="9"/>
  <c r="N66" i="9" s="1"/>
  <c r="CB66" i="9" s="1"/>
  <c r="R67" i="9"/>
  <c r="R68" i="9"/>
  <c r="N68" i="9" s="1"/>
  <c r="CB68" i="9" s="1"/>
  <c r="R69" i="9"/>
  <c r="R70" i="9"/>
  <c r="R71" i="9"/>
  <c r="R72" i="9"/>
  <c r="R73" i="9"/>
  <c r="R74" i="9"/>
  <c r="N74" i="9" s="1"/>
  <c r="CB74" i="9" s="1"/>
  <c r="R75" i="9"/>
  <c r="R76" i="9"/>
  <c r="N76" i="9" s="1"/>
  <c r="CB76" i="9" s="1"/>
  <c r="R77" i="9"/>
  <c r="R78" i="9"/>
  <c r="R79" i="9"/>
  <c r="R80" i="9"/>
  <c r="R81" i="9"/>
  <c r="R82" i="9"/>
  <c r="N82" i="9" s="1"/>
  <c r="CB82" i="9" s="1"/>
  <c r="R83" i="9"/>
  <c r="R84" i="9"/>
  <c r="R85" i="9"/>
  <c r="R86" i="9"/>
  <c r="R87" i="9"/>
  <c r="R88" i="9"/>
  <c r="R89" i="9"/>
  <c r="R90" i="9"/>
  <c r="N90" i="9" s="1"/>
  <c r="CB90" i="9" s="1"/>
  <c r="R91" i="9"/>
  <c r="R92" i="9"/>
  <c r="N92" i="9" s="1"/>
  <c r="CB92" i="9" s="1"/>
  <c r="R93" i="9"/>
  <c r="R94" i="9"/>
  <c r="R95" i="9"/>
  <c r="R96" i="9"/>
  <c r="R97" i="9"/>
  <c r="R98" i="9"/>
  <c r="N98" i="9" s="1"/>
  <c r="CB98" i="9" s="1"/>
  <c r="R99" i="9"/>
  <c r="R100" i="9"/>
  <c r="N100" i="9" s="1"/>
  <c r="CB100" i="9" s="1"/>
  <c r="R101" i="9"/>
  <c r="R102" i="9"/>
  <c r="R103" i="9"/>
  <c r="R104" i="9"/>
  <c r="R105" i="9"/>
  <c r="R106" i="9"/>
  <c r="N106" i="9" s="1"/>
  <c r="CB106" i="9" s="1"/>
  <c r="R107" i="9"/>
  <c r="R108" i="9"/>
  <c r="R109" i="9"/>
  <c r="R110" i="9"/>
  <c r="R111" i="9"/>
  <c r="R112" i="9"/>
  <c r="R113" i="9"/>
  <c r="R114" i="9"/>
  <c r="N114" i="9" s="1"/>
  <c r="CB114" i="9" s="1"/>
  <c r="R115" i="9"/>
  <c r="R116" i="9"/>
  <c r="N116" i="9" s="1"/>
  <c r="CB116" i="9" s="1"/>
  <c r="R117" i="9"/>
  <c r="R118" i="9"/>
  <c r="R119" i="9"/>
  <c r="R120" i="9"/>
  <c r="R121" i="9"/>
  <c r="R122" i="9"/>
  <c r="N122" i="9" s="1"/>
  <c r="CB122" i="9" s="1"/>
  <c r="R123" i="9"/>
  <c r="R124" i="9"/>
  <c r="N124" i="9" s="1"/>
  <c r="CB124" i="9" s="1"/>
  <c r="R125" i="9"/>
  <c r="R126" i="9"/>
  <c r="R127" i="9"/>
  <c r="R128" i="9"/>
  <c r="R129" i="9"/>
  <c r="R130" i="9"/>
  <c r="N130" i="9" s="1"/>
  <c r="CB130" i="9" s="1"/>
  <c r="R131" i="9"/>
  <c r="R132" i="9"/>
  <c r="R133" i="9"/>
  <c r="R134" i="9"/>
  <c r="R135" i="9"/>
  <c r="R136" i="9"/>
  <c r="R137" i="9"/>
  <c r="R138" i="9"/>
  <c r="N138" i="9" s="1"/>
  <c r="CB138" i="9" s="1"/>
  <c r="R139" i="9"/>
  <c r="R140" i="9"/>
  <c r="N140" i="9" s="1"/>
  <c r="CB140" i="9" s="1"/>
  <c r="R141" i="9"/>
  <c r="R142" i="9"/>
  <c r="R143" i="9"/>
  <c r="R144" i="9"/>
  <c r="R145" i="9"/>
  <c r="R146" i="9"/>
  <c r="N146" i="9" s="1"/>
  <c r="CB146" i="9" s="1"/>
  <c r="R147" i="9"/>
  <c r="R148" i="9"/>
  <c r="N148" i="9" s="1"/>
  <c r="CB148" i="9" s="1"/>
  <c r="R149" i="9"/>
  <c r="R150" i="9"/>
  <c r="R151" i="9"/>
  <c r="R152" i="9"/>
  <c r="R153" i="9"/>
  <c r="R154" i="9"/>
  <c r="N154" i="9" s="1"/>
  <c r="CB154" i="9" s="1"/>
  <c r="R155" i="9"/>
  <c r="R156" i="9"/>
  <c r="R157" i="9"/>
  <c r="R158" i="9"/>
  <c r="R159" i="9"/>
  <c r="O5" i="9"/>
  <c r="O6" i="9"/>
  <c r="O7" i="9"/>
  <c r="O8" i="9"/>
  <c r="O9" i="9"/>
  <c r="N9" i="9" s="1"/>
  <c r="CB9" i="9" s="1"/>
  <c r="O10" i="9"/>
  <c r="O11" i="9"/>
  <c r="O12" i="9"/>
  <c r="O13" i="9"/>
  <c r="O14" i="9"/>
  <c r="O15" i="9"/>
  <c r="N15" i="9" s="1"/>
  <c r="CB15" i="9" s="1"/>
  <c r="O16" i="9"/>
  <c r="O17" i="9"/>
  <c r="N17" i="9" s="1"/>
  <c r="CB17" i="9" s="1"/>
  <c r="O18" i="9"/>
  <c r="O19" i="9"/>
  <c r="O20" i="9"/>
  <c r="O21" i="9"/>
  <c r="N21" i="9" s="1"/>
  <c r="CB21" i="9" s="1"/>
  <c r="O22" i="9"/>
  <c r="O23" i="9"/>
  <c r="N23" i="9" s="1"/>
  <c r="CB23" i="9" s="1"/>
  <c r="O24" i="9"/>
  <c r="O25" i="9"/>
  <c r="N25" i="9" s="1"/>
  <c r="CB25" i="9" s="1"/>
  <c r="O26" i="9"/>
  <c r="O27" i="9"/>
  <c r="O28" i="9"/>
  <c r="O29" i="9"/>
  <c r="N29" i="9" s="1"/>
  <c r="CB29" i="9" s="1"/>
  <c r="O30" i="9"/>
  <c r="O31" i="9"/>
  <c r="O32" i="9"/>
  <c r="O33" i="9"/>
  <c r="O34" i="9"/>
  <c r="O35" i="9"/>
  <c r="O36" i="9"/>
  <c r="N36" i="9" s="1"/>
  <c r="CB36" i="9" s="1"/>
  <c r="O37" i="9"/>
  <c r="N37" i="9" s="1"/>
  <c r="CB37" i="9" s="1"/>
  <c r="O38" i="9"/>
  <c r="O39" i="9"/>
  <c r="N39" i="9" s="1"/>
  <c r="CB39" i="9" s="1"/>
  <c r="O40" i="9"/>
  <c r="O41" i="9"/>
  <c r="N41" i="9" s="1"/>
  <c r="CB41" i="9" s="1"/>
  <c r="O42" i="9"/>
  <c r="O43" i="9"/>
  <c r="O44" i="9"/>
  <c r="O45" i="9"/>
  <c r="N45" i="9" s="1"/>
  <c r="CB45" i="9" s="1"/>
  <c r="O46" i="9"/>
  <c r="O47" i="9"/>
  <c r="N47" i="9" s="1"/>
  <c r="CB47" i="9" s="1"/>
  <c r="O48" i="9"/>
  <c r="O49" i="9"/>
  <c r="N49" i="9" s="1"/>
  <c r="CB49" i="9" s="1"/>
  <c r="O50" i="9"/>
  <c r="O51" i="9"/>
  <c r="O52" i="9"/>
  <c r="O53" i="9"/>
  <c r="N53" i="9" s="1"/>
  <c r="CB53" i="9" s="1"/>
  <c r="O54" i="9"/>
  <c r="O55" i="9"/>
  <c r="O56" i="9"/>
  <c r="O57" i="9"/>
  <c r="O58" i="9"/>
  <c r="O59" i="9"/>
  <c r="O60" i="9"/>
  <c r="N60" i="9" s="1"/>
  <c r="CB60" i="9" s="1"/>
  <c r="O61" i="9"/>
  <c r="N61" i="9" s="1"/>
  <c r="CB61" i="9" s="1"/>
  <c r="O62" i="9"/>
  <c r="O63" i="9"/>
  <c r="O64" i="9"/>
  <c r="O65" i="9"/>
  <c r="N65" i="9" s="1"/>
  <c r="CB65" i="9" s="1"/>
  <c r="O66" i="9"/>
  <c r="O67" i="9"/>
  <c r="O68" i="9"/>
  <c r="O69" i="9"/>
  <c r="N69" i="9" s="1"/>
  <c r="CB69" i="9" s="1"/>
  <c r="O70" i="9"/>
  <c r="O71" i="9"/>
  <c r="N71" i="9" s="1"/>
  <c r="CB71" i="9" s="1"/>
  <c r="O72" i="9"/>
  <c r="O73" i="9"/>
  <c r="N73" i="9" s="1"/>
  <c r="CB73" i="9" s="1"/>
  <c r="O74" i="9"/>
  <c r="O75" i="9"/>
  <c r="O76" i="9"/>
  <c r="O77" i="9"/>
  <c r="N77" i="9" s="1"/>
  <c r="CB77" i="9" s="1"/>
  <c r="O78" i="9"/>
  <c r="O79" i="9"/>
  <c r="O80" i="9"/>
  <c r="O81" i="9"/>
  <c r="O82" i="9"/>
  <c r="O83" i="9"/>
  <c r="O84" i="9"/>
  <c r="N84" i="9" s="1"/>
  <c r="CB84" i="9" s="1"/>
  <c r="O85" i="9"/>
  <c r="N85" i="9" s="1"/>
  <c r="CB85" i="9" s="1"/>
  <c r="O86" i="9"/>
  <c r="O87" i="9"/>
  <c r="O88" i="9"/>
  <c r="O89" i="9"/>
  <c r="N89" i="9" s="1"/>
  <c r="CB89" i="9" s="1"/>
  <c r="O90" i="9"/>
  <c r="O91" i="9"/>
  <c r="O92" i="9"/>
  <c r="O93" i="9"/>
  <c r="N93" i="9" s="1"/>
  <c r="CB93" i="9" s="1"/>
  <c r="O94" i="9"/>
  <c r="O95" i="9"/>
  <c r="O96" i="9"/>
  <c r="O97" i="9"/>
  <c r="N97" i="9" s="1"/>
  <c r="CB97" i="9" s="1"/>
  <c r="O98" i="9"/>
  <c r="O99" i="9"/>
  <c r="O100" i="9"/>
  <c r="O101" i="9"/>
  <c r="N101" i="9" s="1"/>
  <c r="CB101" i="9" s="1"/>
  <c r="O102" i="9"/>
  <c r="O103" i="9"/>
  <c r="N103" i="9" s="1"/>
  <c r="CB103" i="9" s="1"/>
  <c r="O104" i="9"/>
  <c r="O105" i="9"/>
  <c r="O106" i="9"/>
  <c r="O107" i="9"/>
  <c r="O108" i="9"/>
  <c r="N108" i="9" s="1"/>
  <c r="CB108" i="9" s="1"/>
  <c r="O109" i="9"/>
  <c r="N109" i="9" s="1"/>
  <c r="CB109" i="9" s="1"/>
  <c r="O110" i="9"/>
  <c r="O111" i="9"/>
  <c r="O112" i="9"/>
  <c r="O113" i="9"/>
  <c r="N113" i="9" s="1"/>
  <c r="CB113" i="9" s="1"/>
  <c r="O114" i="9"/>
  <c r="O115" i="9"/>
  <c r="O116" i="9"/>
  <c r="O117" i="9"/>
  <c r="N117" i="9" s="1"/>
  <c r="CB117" i="9" s="1"/>
  <c r="O118" i="9"/>
  <c r="O119" i="9"/>
  <c r="O120" i="9"/>
  <c r="O121" i="9"/>
  <c r="N121" i="9" s="1"/>
  <c r="CB121" i="9" s="1"/>
  <c r="O122" i="9"/>
  <c r="O123" i="9"/>
  <c r="O124" i="9"/>
  <c r="O125" i="9"/>
  <c r="N125" i="9" s="1"/>
  <c r="CB125" i="9" s="1"/>
  <c r="O126" i="9"/>
  <c r="O127" i="9"/>
  <c r="O128" i="9"/>
  <c r="O129" i="9"/>
  <c r="O130" i="9"/>
  <c r="O131" i="9"/>
  <c r="O132" i="9"/>
  <c r="N132" i="9" s="1"/>
  <c r="CB132" i="9" s="1"/>
  <c r="O133" i="9"/>
  <c r="N133" i="9" s="1"/>
  <c r="CB133" i="9" s="1"/>
  <c r="O134" i="9"/>
  <c r="O135" i="9"/>
  <c r="O136" i="9"/>
  <c r="O137" i="9"/>
  <c r="N137" i="9" s="1"/>
  <c r="CB137" i="9" s="1"/>
  <c r="O138" i="9"/>
  <c r="O139" i="9"/>
  <c r="O140" i="9"/>
  <c r="O141" i="9"/>
  <c r="N141" i="9" s="1"/>
  <c r="CB141" i="9" s="1"/>
  <c r="O142" i="9"/>
  <c r="O143" i="9"/>
  <c r="O144" i="9"/>
  <c r="O145" i="9"/>
  <c r="N145" i="9" s="1"/>
  <c r="CB145" i="9" s="1"/>
  <c r="O146" i="9"/>
  <c r="O147" i="9"/>
  <c r="O148" i="9"/>
  <c r="O149" i="9"/>
  <c r="N149" i="9" s="1"/>
  <c r="CB149" i="9" s="1"/>
  <c r="O150" i="9"/>
  <c r="O151" i="9"/>
  <c r="O152" i="9"/>
  <c r="O153" i="9"/>
  <c r="N153" i="9" s="1"/>
  <c r="CB153" i="9" s="1"/>
  <c r="O154" i="9"/>
  <c r="O155" i="9"/>
  <c r="O156" i="9"/>
  <c r="O157" i="9"/>
  <c r="N157" i="9" s="1"/>
  <c r="CB157" i="9" s="1"/>
  <c r="O158" i="9"/>
  <c r="O159" i="9"/>
  <c r="N12" i="9"/>
  <c r="CB12" i="9" s="1"/>
  <c r="N33" i="9"/>
  <c r="CB33" i="9" s="1"/>
  <c r="N57" i="9"/>
  <c r="CB57" i="9" s="1"/>
  <c r="N81" i="9"/>
  <c r="CB81" i="9" s="1"/>
  <c r="N94" i="9"/>
  <c r="CB94" i="9" s="1"/>
  <c r="N105" i="9"/>
  <c r="CB105" i="9" s="1"/>
  <c r="N126" i="9"/>
  <c r="CB126" i="9" s="1"/>
  <c r="N129" i="9"/>
  <c r="CB129" i="9" s="1"/>
  <c r="N156" i="9"/>
  <c r="CB156" i="9" s="1"/>
  <c r="U4" i="9"/>
  <c r="R4" i="9"/>
  <c r="O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4" i="9"/>
  <c r="K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E4" i="9"/>
  <c r="C4" i="9"/>
  <c r="N159" i="9" l="1"/>
  <c r="CB159" i="9" s="1"/>
  <c r="N143" i="9"/>
  <c r="CB143" i="9" s="1"/>
  <c r="N127" i="9"/>
  <c r="CB127" i="9" s="1"/>
  <c r="N111" i="9"/>
  <c r="CB111" i="9" s="1"/>
  <c r="N87" i="9"/>
  <c r="CB87" i="9" s="1"/>
  <c r="N55" i="9"/>
  <c r="CB55" i="9" s="1"/>
  <c r="N31" i="9"/>
  <c r="CB31" i="9" s="1"/>
  <c r="N151" i="9"/>
  <c r="CB151" i="9" s="1"/>
  <c r="N135" i="9"/>
  <c r="CB135" i="9" s="1"/>
  <c r="N119" i="9"/>
  <c r="CB119" i="9" s="1"/>
  <c r="N95" i="9"/>
  <c r="CB95" i="9" s="1"/>
  <c r="N79" i="9"/>
  <c r="CB79" i="9" s="1"/>
  <c r="N63" i="9"/>
  <c r="CB63" i="9" s="1"/>
  <c r="N7" i="9"/>
  <c r="CB7" i="9" s="1"/>
  <c r="N118" i="9"/>
  <c r="CB118" i="9" s="1"/>
  <c r="N86" i="9"/>
  <c r="CB86" i="9" s="1"/>
  <c r="N62" i="9"/>
  <c r="CB62" i="9" s="1"/>
  <c r="N46" i="9"/>
  <c r="CB46" i="9" s="1"/>
  <c r="N22" i="9"/>
  <c r="CB22" i="9" s="1"/>
  <c r="N13" i="9"/>
  <c r="CB13" i="9" s="1"/>
  <c r="N5" i="9"/>
  <c r="CB5" i="9" s="1"/>
  <c r="N152" i="9"/>
  <c r="CB152" i="9" s="1"/>
  <c r="N144" i="9"/>
  <c r="CB144" i="9" s="1"/>
  <c r="N136" i="9"/>
  <c r="CB136" i="9" s="1"/>
  <c r="N128" i="9"/>
  <c r="CB128" i="9" s="1"/>
  <c r="N120" i="9"/>
  <c r="CB120" i="9" s="1"/>
  <c r="N112" i="9"/>
  <c r="CB112" i="9" s="1"/>
  <c r="N104" i="9"/>
  <c r="CB104" i="9" s="1"/>
  <c r="N96" i="9"/>
  <c r="CB96" i="9" s="1"/>
  <c r="N88" i="9"/>
  <c r="CB88" i="9" s="1"/>
  <c r="N80" i="9"/>
  <c r="CB80" i="9" s="1"/>
  <c r="N72" i="9"/>
  <c r="CB72" i="9" s="1"/>
  <c r="N64" i="9"/>
  <c r="CB64" i="9" s="1"/>
  <c r="N56" i="9"/>
  <c r="CB56" i="9" s="1"/>
  <c r="N48" i="9"/>
  <c r="CB48" i="9" s="1"/>
  <c r="N40" i="9"/>
  <c r="CB40" i="9" s="1"/>
  <c r="N32" i="9"/>
  <c r="CB32" i="9" s="1"/>
  <c r="N24" i="9"/>
  <c r="CB24" i="9" s="1"/>
  <c r="N16" i="9"/>
  <c r="CB16" i="9" s="1"/>
  <c r="N8" i="9"/>
  <c r="CB8" i="9" s="1"/>
  <c r="N150" i="9"/>
  <c r="CB150" i="9" s="1"/>
  <c r="N142" i="9"/>
  <c r="CB142" i="9" s="1"/>
  <c r="N110" i="9"/>
  <c r="CB110" i="9" s="1"/>
  <c r="N102" i="9"/>
  <c r="CB102" i="9" s="1"/>
  <c r="N78" i="9"/>
  <c r="CB78" i="9" s="1"/>
  <c r="N70" i="9"/>
  <c r="CB70" i="9" s="1"/>
  <c r="N54" i="9"/>
  <c r="CB54" i="9" s="1"/>
  <c r="N38" i="9"/>
  <c r="CB38" i="9" s="1"/>
  <c r="N30" i="9"/>
  <c r="CB30" i="9" s="1"/>
  <c r="N6" i="9"/>
  <c r="CB6" i="9" s="1"/>
  <c r="N155" i="9"/>
  <c r="CB155" i="9" s="1"/>
  <c r="N147" i="9"/>
  <c r="CB147" i="9" s="1"/>
  <c r="N139" i="9"/>
  <c r="CB139" i="9" s="1"/>
  <c r="N131" i="9"/>
  <c r="CB131" i="9" s="1"/>
  <c r="N123" i="9"/>
  <c r="CB123" i="9" s="1"/>
  <c r="N115" i="9"/>
  <c r="CB115" i="9" s="1"/>
  <c r="N107" i="9"/>
  <c r="CB107" i="9" s="1"/>
  <c r="N99" i="9"/>
  <c r="CB99" i="9" s="1"/>
  <c r="N91" i="9"/>
  <c r="CB91" i="9" s="1"/>
  <c r="N83" i="9"/>
  <c r="CB83" i="9" s="1"/>
  <c r="N75" i="9"/>
  <c r="CB75" i="9" s="1"/>
  <c r="N67" i="9"/>
  <c r="CB67" i="9" s="1"/>
  <c r="N59" i="9"/>
  <c r="CB59" i="9" s="1"/>
  <c r="N51" i="9"/>
  <c r="CB51" i="9" s="1"/>
  <c r="N43" i="9"/>
  <c r="CB43" i="9" s="1"/>
  <c r="N35" i="9"/>
  <c r="CB35" i="9" s="1"/>
  <c r="N27" i="9"/>
  <c r="CB27" i="9" s="1"/>
  <c r="N19" i="9"/>
  <c r="CB19" i="9" s="1"/>
  <c r="N11" i="9"/>
  <c r="CB11" i="9" s="1"/>
  <c r="N4" i="9"/>
  <c r="CB4" i="9" s="1"/>
  <c r="CC159" i="9"/>
  <c r="CC158" i="9"/>
  <c r="CC157" i="9"/>
  <c r="CC156" i="9"/>
  <c r="CC155" i="9"/>
  <c r="CC154" i="9"/>
  <c r="CC153" i="9"/>
  <c r="CC152" i="9"/>
  <c r="CC151" i="9"/>
  <c r="CC150" i="9"/>
  <c r="CC149" i="9"/>
  <c r="CC148" i="9"/>
  <c r="CC147" i="9"/>
  <c r="CC146" i="9"/>
  <c r="CC145" i="9"/>
  <c r="CC144" i="9"/>
  <c r="CC143" i="9"/>
  <c r="CC142" i="9"/>
  <c r="CC141" i="9"/>
  <c r="CC140" i="9"/>
  <c r="CC139" i="9"/>
  <c r="CC138" i="9"/>
  <c r="CC137" i="9"/>
  <c r="CC136" i="9"/>
  <c r="CC135" i="9"/>
  <c r="CC134" i="9"/>
  <c r="CC133" i="9"/>
  <c r="CC132" i="9"/>
  <c r="CC131" i="9"/>
  <c r="CC130" i="9"/>
  <c r="CC129" i="9"/>
  <c r="CC128" i="9"/>
  <c r="CC127" i="9"/>
  <c r="CC126" i="9"/>
  <c r="CC125" i="9"/>
  <c r="CC124" i="9"/>
  <c r="CC123" i="9"/>
  <c r="CC122" i="9"/>
  <c r="CC121" i="9"/>
  <c r="CC120" i="9"/>
  <c r="CC119" i="9"/>
  <c r="CC118" i="9"/>
  <c r="CC117" i="9"/>
  <c r="CC116" i="9"/>
  <c r="CC115" i="9"/>
  <c r="CC114" i="9"/>
  <c r="CC113" i="9"/>
  <c r="CC112" i="9"/>
  <c r="CC111" i="9"/>
  <c r="CC110" i="9"/>
  <c r="CC109" i="9"/>
  <c r="CC108" i="9"/>
  <c r="CC107" i="9"/>
  <c r="CC106" i="9"/>
  <c r="CC105" i="9"/>
  <c r="CC104" i="9"/>
  <c r="CC103" i="9"/>
  <c r="CC102" i="9"/>
  <c r="CC101" i="9"/>
  <c r="CC100" i="9"/>
  <c r="CC99" i="9"/>
  <c r="CC98" i="9"/>
  <c r="CC97" i="9"/>
  <c r="CC96" i="9"/>
  <c r="CC95" i="9"/>
  <c r="CC94" i="9"/>
  <c r="CC93" i="9"/>
  <c r="CC92" i="9"/>
  <c r="CC91" i="9"/>
  <c r="CC90" i="9"/>
  <c r="CC89" i="9"/>
  <c r="CC88" i="9"/>
  <c r="CC87" i="9"/>
  <c r="CC86" i="9"/>
  <c r="CC85" i="9"/>
  <c r="CC84" i="9"/>
  <c r="CC83" i="9"/>
  <c r="CC82" i="9"/>
  <c r="CC81" i="9"/>
  <c r="CC80" i="9"/>
  <c r="CC79" i="9"/>
  <c r="CC78" i="9"/>
  <c r="CC77" i="9"/>
  <c r="CC76" i="9"/>
  <c r="CC75" i="9"/>
  <c r="CC74" i="9"/>
  <c r="CC73" i="9"/>
  <c r="CC72" i="9"/>
  <c r="CC71" i="9"/>
  <c r="CA71" i="9" s="1"/>
  <c r="CC70" i="9"/>
  <c r="CC69" i="9"/>
  <c r="CC68" i="9"/>
  <c r="CC67" i="9"/>
  <c r="CC66" i="9"/>
  <c r="CC65" i="9"/>
  <c r="CC64" i="9"/>
  <c r="CC63" i="9"/>
  <c r="CC62" i="9"/>
  <c r="CC61" i="9"/>
  <c r="CC60" i="9"/>
  <c r="CC59" i="9"/>
  <c r="CC58" i="9"/>
  <c r="CC57" i="9"/>
  <c r="CC56" i="9"/>
  <c r="CC55" i="9"/>
  <c r="CC54" i="9"/>
  <c r="CC53" i="9"/>
  <c r="CC52" i="9"/>
  <c r="CC51" i="9"/>
  <c r="CC50" i="9"/>
  <c r="CC49" i="9"/>
  <c r="CC48" i="9"/>
  <c r="CC47" i="9"/>
  <c r="CA47" i="9" s="1"/>
  <c r="CC46" i="9"/>
  <c r="CC45" i="9"/>
  <c r="CC44" i="9"/>
  <c r="CC43" i="9"/>
  <c r="CC42" i="9"/>
  <c r="CC41" i="9"/>
  <c r="CC40" i="9"/>
  <c r="CC39" i="9"/>
  <c r="CA39" i="9" s="1"/>
  <c r="CC38" i="9"/>
  <c r="CC37" i="9"/>
  <c r="CC36" i="9"/>
  <c r="CC35" i="9"/>
  <c r="CC34" i="9"/>
  <c r="CC33" i="9"/>
  <c r="CC32" i="9"/>
  <c r="CC31" i="9"/>
  <c r="CC30" i="9"/>
  <c r="CC29" i="9"/>
  <c r="CC28" i="9"/>
  <c r="CC27" i="9"/>
  <c r="CC26" i="9"/>
  <c r="CC25" i="9"/>
  <c r="CC24" i="9"/>
  <c r="CC23" i="9"/>
  <c r="CA23" i="9" s="1"/>
  <c r="CC22" i="9"/>
  <c r="CC21" i="9"/>
  <c r="CC20" i="9"/>
  <c r="CC19" i="9"/>
  <c r="CC18" i="9"/>
  <c r="CC17" i="9"/>
  <c r="CC16" i="9"/>
  <c r="CC15" i="9"/>
  <c r="CA15" i="9" s="1"/>
  <c r="CC14" i="9"/>
  <c r="CC13" i="9"/>
  <c r="CC12" i="9"/>
  <c r="CC11" i="9"/>
  <c r="CC10" i="9"/>
  <c r="CC9" i="9"/>
  <c r="CC8" i="9"/>
  <c r="CC7" i="9"/>
  <c r="CC6" i="9"/>
  <c r="CC5" i="9"/>
  <c r="BL4" i="9"/>
  <c r="BL159" i="9"/>
  <c r="CD159" i="9" s="1"/>
  <c r="BL158" i="9"/>
  <c r="BL157" i="9"/>
  <c r="BL156" i="9"/>
  <c r="BL155" i="9"/>
  <c r="BL154" i="9"/>
  <c r="BL153" i="9"/>
  <c r="BL152" i="9"/>
  <c r="BL151" i="9"/>
  <c r="CD151" i="9" s="1"/>
  <c r="BL150" i="9"/>
  <c r="BL149" i="9"/>
  <c r="BL148" i="9"/>
  <c r="BL147" i="9"/>
  <c r="BL146" i="9"/>
  <c r="BL145" i="9"/>
  <c r="BL144" i="9"/>
  <c r="BL143" i="9"/>
  <c r="CD143" i="9" s="1"/>
  <c r="BL142" i="9"/>
  <c r="BL141" i="9"/>
  <c r="BL140" i="9"/>
  <c r="BL139" i="9"/>
  <c r="BL138" i="9"/>
  <c r="BL137" i="9"/>
  <c r="BL136" i="9"/>
  <c r="BL135" i="9"/>
  <c r="CD135" i="9" s="1"/>
  <c r="BL134" i="9"/>
  <c r="BL133" i="9"/>
  <c r="BL132" i="9"/>
  <c r="BL131" i="9"/>
  <c r="BL130" i="9"/>
  <c r="BL129" i="9"/>
  <c r="BL128" i="9"/>
  <c r="BL127" i="9"/>
  <c r="CD127" i="9" s="1"/>
  <c r="BL126" i="9"/>
  <c r="BL125" i="9"/>
  <c r="BL124" i="9"/>
  <c r="BL123" i="9"/>
  <c r="BL122" i="9"/>
  <c r="BL121" i="9"/>
  <c r="BL120" i="9"/>
  <c r="BL119" i="9"/>
  <c r="CD119" i="9" s="1"/>
  <c r="BL118" i="9"/>
  <c r="BL117" i="9"/>
  <c r="BL116" i="9"/>
  <c r="BL115" i="9"/>
  <c r="BL114" i="9"/>
  <c r="BL113" i="9"/>
  <c r="BL112" i="9"/>
  <c r="BL111" i="9"/>
  <c r="CD111" i="9" s="1"/>
  <c r="BL110" i="9"/>
  <c r="BL109" i="9"/>
  <c r="BL108" i="9"/>
  <c r="BL107" i="9"/>
  <c r="BL106" i="9"/>
  <c r="BL105" i="9"/>
  <c r="BL104" i="9"/>
  <c r="BL103" i="9"/>
  <c r="CD103" i="9" s="1"/>
  <c r="CA103" i="9" s="1"/>
  <c r="BL102" i="9"/>
  <c r="BL101" i="9"/>
  <c r="BL100" i="9"/>
  <c r="BL99" i="9"/>
  <c r="BL98" i="9"/>
  <c r="BL97" i="9"/>
  <c r="BL96" i="9"/>
  <c r="BL95" i="9"/>
  <c r="CD95" i="9" s="1"/>
  <c r="BL94" i="9"/>
  <c r="BL93" i="9"/>
  <c r="BL92" i="9"/>
  <c r="BL91" i="9"/>
  <c r="BL90" i="9"/>
  <c r="BL89" i="9"/>
  <c r="BL88" i="9"/>
  <c r="BL87" i="9"/>
  <c r="CD87" i="9" s="1"/>
  <c r="BL86" i="9"/>
  <c r="BL85" i="9"/>
  <c r="BL84" i="9"/>
  <c r="BL83" i="9"/>
  <c r="BL82" i="9"/>
  <c r="BL81" i="9"/>
  <c r="BL80" i="9"/>
  <c r="BL79" i="9"/>
  <c r="CD79" i="9" s="1"/>
  <c r="BL78" i="9"/>
  <c r="BL77" i="9"/>
  <c r="BL76" i="9"/>
  <c r="BL75" i="9"/>
  <c r="BL74" i="9"/>
  <c r="BL73" i="9"/>
  <c r="BL72" i="9"/>
  <c r="BL71" i="9"/>
  <c r="CD71" i="9" s="1"/>
  <c r="BL70" i="9"/>
  <c r="BL69" i="9"/>
  <c r="BL68" i="9"/>
  <c r="BL67" i="9"/>
  <c r="BL66" i="9"/>
  <c r="BL65" i="9"/>
  <c r="BL64" i="9"/>
  <c r="BL63" i="9"/>
  <c r="BL62" i="9"/>
  <c r="BL61" i="9"/>
  <c r="BL60" i="9"/>
  <c r="BL59" i="9"/>
  <c r="BL58" i="9"/>
  <c r="BL57" i="9"/>
  <c r="BL56" i="9"/>
  <c r="BL55" i="9"/>
  <c r="CD55" i="9" s="1"/>
  <c r="BL54" i="9"/>
  <c r="BL53" i="9"/>
  <c r="BL52" i="9"/>
  <c r="BL51" i="9"/>
  <c r="BL50" i="9"/>
  <c r="BL49" i="9"/>
  <c r="BL48" i="9"/>
  <c r="BL47" i="9"/>
  <c r="CD47" i="9" s="1"/>
  <c r="BL46" i="9"/>
  <c r="BL45" i="9"/>
  <c r="BL44" i="9"/>
  <c r="BL43" i="9"/>
  <c r="BL42" i="9"/>
  <c r="BL41" i="9"/>
  <c r="BL40" i="9"/>
  <c r="BL39" i="9"/>
  <c r="CD39" i="9" s="1"/>
  <c r="BL38" i="9"/>
  <c r="BL37" i="9"/>
  <c r="BL36" i="9"/>
  <c r="BL35" i="9"/>
  <c r="BL34" i="9"/>
  <c r="BL33" i="9"/>
  <c r="BL32" i="9"/>
  <c r="BL31" i="9"/>
  <c r="CD31" i="9" s="1"/>
  <c r="BL30" i="9"/>
  <c r="BL29" i="9"/>
  <c r="BL28" i="9"/>
  <c r="BL27" i="9"/>
  <c r="BL26" i="9"/>
  <c r="BL25" i="9"/>
  <c r="BL24" i="9"/>
  <c r="BL23" i="9"/>
  <c r="CD23" i="9" s="1"/>
  <c r="BL22" i="9"/>
  <c r="BL21" i="9"/>
  <c r="BL20" i="9"/>
  <c r="BL19" i="9"/>
  <c r="BL18" i="9"/>
  <c r="BL17" i="9"/>
  <c r="BL16" i="9"/>
  <c r="BL15" i="9"/>
  <c r="CD15" i="9" s="1"/>
  <c r="BL14" i="9"/>
  <c r="BL13" i="9"/>
  <c r="BL12" i="9"/>
  <c r="BL11" i="9"/>
  <c r="BL10" i="9"/>
  <c r="BL9" i="9"/>
  <c r="BL8" i="9"/>
  <c r="BL7" i="9"/>
  <c r="CD7" i="9" s="1"/>
  <c r="BL6" i="9"/>
  <c r="BL5" i="9"/>
  <c r="BM160" i="9"/>
  <c r="AY158" i="9"/>
  <c r="AY155" i="9"/>
  <c r="AY154" i="9"/>
  <c r="AY153" i="9"/>
  <c r="AY152" i="9"/>
  <c r="AY150" i="9"/>
  <c r="AY147" i="9"/>
  <c r="AY145" i="9"/>
  <c r="AY144" i="9"/>
  <c r="AY142" i="9"/>
  <c r="AY139" i="9"/>
  <c r="AY138" i="9"/>
  <c r="AY137" i="9"/>
  <c r="AY136" i="9"/>
  <c r="AY134" i="9"/>
  <c r="AY131" i="9"/>
  <c r="AY129" i="9"/>
  <c r="AY128" i="9"/>
  <c r="AY126" i="9"/>
  <c r="AG156" i="9"/>
  <c r="AG154" i="9"/>
  <c r="AG153" i="9"/>
  <c r="AG152" i="9"/>
  <c r="AG150" i="9"/>
  <c r="AG149" i="9"/>
  <c r="AG148" i="9"/>
  <c r="AG145" i="9"/>
  <c r="AG144" i="9"/>
  <c r="AG140" i="9"/>
  <c r="AG138" i="9"/>
  <c r="AG137" i="9"/>
  <c r="AG136" i="9"/>
  <c r="AG134" i="9"/>
  <c r="AG133" i="9"/>
  <c r="AG132" i="9"/>
  <c r="AG129" i="9"/>
  <c r="AG128" i="9"/>
  <c r="AG124" i="9"/>
  <c r="AG122" i="9"/>
  <c r="AG121" i="9"/>
  <c r="AG120" i="9"/>
  <c r="AG118" i="9"/>
  <c r="AG117" i="9"/>
  <c r="AG116" i="9"/>
  <c r="AG113" i="9"/>
  <c r="AG112" i="9"/>
  <c r="AG108" i="9"/>
  <c r="AG106" i="9"/>
  <c r="AG105" i="9"/>
  <c r="AG104" i="9"/>
  <c r="AG102" i="9"/>
  <c r="AG101" i="9"/>
  <c r="AG100" i="9"/>
  <c r="AG97" i="9"/>
  <c r="AG96" i="9"/>
  <c r="AG92" i="9"/>
  <c r="AG90" i="9"/>
  <c r="AG89" i="9"/>
  <c r="AG88" i="9"/>
  <c r="AG86" i="9"/>
  <c r="AG85" i="9"/>
  <c r="AG84" i="9"/>
  <c r="AG81" i="9"/>
  <c r="AG80" i="9"/>
  <c r="AG76" i="9"/>
  <c r="AG74" i="9"/>
  <c r="AG73" i="9"/>
  <c r="AG72" i="9"/>
  <c r="AG70" i="9"/>
  <c r="AG69" i="9"/>
  <c r="AG68" i="9"/>
  <c r="AG65" i="9"/>
  <c r="AG64" i="9"/>
  <c r="AG60" i="9"/>
  <c r="AG58" i="9"/>
  <c r="AG57" i="9"/>
  <c r="AG56" i="9"/>
  <c r="AG54" i="9"/>
  <c r="AG53" i="9"/>
  <c r="AG52" i="9"/>
  <c r="AG49" i="9"/>
  <c r="AG48" i="9"/>
  <c r="AG44" i="9"/>
  <c r="AG42" i="9"/>
  <c r="AG41" i="9"/>
  <c r="AG40" i="9"/>
  <c r="AG38" i="9"/>
  <c r="AG37" i="9"/>
  <c r="AG36" i="9"/>
  <c r="AG33" i="9"/>
  <c r="AG32" i="9"/>
  <c r="AG28" i="9"/>
  <c r="AG26" i="9"/>
  <c r="AG25" i="9"/>
  <c r="AG24" i="9"/>
  <c r="AG22" i="9"/>
  <c r="AG21" i="9"/>
  <c r="AG20" i="9"/>
  <c r="AG17" i="9"/>
  <c r="AG16" i="9"/>
  <c r="AG12" i="9"/>
  <c r="AG10" i="9"/>
  <c r="AG9" i="9"/>
  <c r="AG6" i="9"/>
  <c r="AG5" i="9"/>
  <c r="AG4" i="9"/>
  <c r="AG159" i="9"/>
  <c r="AG158" i="9"/>
  <c r="AG157" i="9"/>
  <c r="AG155" i="9"/>
  <c r="AG151" i="9"/>
  <c r="AG147" i="9"/>
  <c r="AG146" i="9"/>
  <c r="AG143" i="9"/>
  <c r="AG142" i="9"/>
  <c r="AG141" i="9"/>
  <c r="AG139" i="9"/>
  <c r="AG135" i="9"/>
  <c r="AG131" i="9"/>
  <c r="AG130" i="9"/>
  <c r="AG127" i="9"/>
  <c r="AG126" i="9"/>
  <c r="AG125" i="9"/>
  <c r="AG123" i="9"/>
  <c r="AG119" i="9"/>
  <c r="AG115" i="9"/>
  <c r="AG114" i="9"/>
  <c r="AG111" i="9"/>
  <c r="AG110" i="9"/>
  <c r="AG109" i="9"/>
  <c r="AG107" i="9"/>
  <c r="AG103" i="9"/>
  <c r="AG99" i="9"/>
  <c r="AG98" i="9"/>
  <c r="AG95" i="9"/>
  <c r="AG94" i="9"/>
  <c r="AG93" i="9"/>
  <c r="AG91" i="9"/>
  <c r="AG87" i="9"/>
  <c r="AG83" i="9"/>
  <c r="AG82" i="9"/>
  <c r="AG79" i="9"/>
  <c r="AG78" i="9"/>
  <c r="AG77" i="9"/>
  <c r="AG75" i="9"/>
  <c r="AG71" i="9"/>
  <c r="AG67" i="9"/>
  <c r="AG66" i="9"/>
  <c r="AG63" i="9"/>
  <c r="AG62" i="9"/>
  <c r="AG61" i="9"/>
  <c r="AG59" i="9"/>
  <c r="AG55" i="9"/>
  <c r="AG51" i="9"/>
  <c r="AG50" i="9"/>
  <c r="AG47" i="9"/>
  <c r="AG46" i="9"/>
  <c r="AG45" i="9"/>
  <c r="AG43" i="9"/>
  <c r="AG39" i="9"/>
  <c r="AG35" i="9"/>
  <c r="AG34" i="9"/>
  <c r="AG31" i="9"/>
  <c r="AG30" i="9"/>
  <c r="AG29" i="9"/>
  <c r="AG27" i="9"/>
  <c r="AG23" i="9"/>
  <c r="AG19" i="9"/>
  <c r="AG18" i="9"/>
  <c r="AG15" i="9"/>
  <c r="AG14" i="9"/>
  <c r="AG13" i="9"/>
  <c r="AG11" i="9"/>
  <c r="AG7" i="9"/>
  <c r="I160" i="9"/>
  <c r="AH160" i="9"/>
  <c r="AG8" i="9"/>
  <c r="BP160" i="9"/>
  <c r="BO160" i="9"/>
  <c r="BH4" i="9"/>
  <c r="BH5" i="9"/>
  <c r="BH6" i="9"/>
  <c r="BH7" i="9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99" i="9"/>
  <c r="BH100" i="9"/>
  <c r="BH101" i="9"/>
  <c r="BH102" i="9"/>
  <c r="BH103" i="9"/>
  <c r="BH104" i="9"/>
  <c r="W160" i="9"/>
  <c r="V160" i="9"/>
  <c r="BB81" i="9"/>
  <c r="AC160" i="9"/>
  <c r="BH159" i="9"/>
  <c r="BH158" i="9"/>
  <c r="BH157" i="9"/>
  <c r="BH156" i="9"/>
  <c r="BH155" i="9"/>
  <c r="BH154" i="9"/>
  <c r="BH153" i="9"/>
  <c r="BH152" i="9"/>
  <c r="BH151" i="9"/>
  <c r="BH150" i="9"/>
  <c r="BH149" i="9"/>
  <c r="BH148" i="9"/>
  <c r="BH147" i="9"/>
  <c r="BH146" i="9"/>
  <c r="BH145" i="9"/>
  <c r="BH144" i="9"/>
  <c r="BH143" i="9"/>
  <c r="BH142" i="9"/>
  <c r="BH141" i="9"/>
  <c r="BH140" i="9"/>
  <c r="BH139" i="9"/>
  <c r="BH138" i="9"/>
  <c r="BH137" i="9"/>
  <c r="BH136" i="9"/>
  <c r="BH135" i="9"/>
  <c r="BH134" i="9"/>
  <c r="BH133" i="9"/>
  <c r="BH132" i="9"/>
  <c r="BH131" i="9"/>
  <c r="BH130" i="9"/>
  <c r="BH129" i="9"/>
  <c r="BH128" i="9"/>
  <c r="BH127" i="9"/>
  <c r="BH126" i="9"/>
  <c r="BH125" i="9"/>
  <c r="BH124" i="9"/>
  <c r="BH123" i="9"/>
  <c r="BH122" i="9"/>
  <c r="BH121" i="9"/>
  <c r="BH120" i="9"/>
  <c r="BH119" i="9"/>
  <c r="BH118" i="9"/>
  <c r="BH117" i="9"/>
  <c r="BH116" i="9"/>
  <c r="BH115" i="9"/>
  <c r="BH114" i="9"/>
  <c r="BH113" i="9"/>
  <c r="BH112" i="9"/>
  <c r="BH111" i="9"/>
  <c r="BH110" i="9"/>
  <c r="BH109" i="9"/>
  <c r="BH108" i="9"/>
  <c r="BH107" i="9"/>
  <c r="BH106" i="9"/>
  <c r="BH105" i="9"/>
  <c r="AL160" i="9"/>
  <c r="CC4" i="9"/>
  <c r="BI160" i="9"/>
  <c r="AY123" i="9"/>
  <c r="AY121" i="9"/>
  <c r="AY120" i="9"/>
  <c r="AY119" i="9"/>
  <c r="AY118" i="9"/>
  <c r="AY117" i="9"/>
  <c r="AY116" i="9"/>
  <c r="AY115" i="9"/>
  <c r="AY114" i="9"/>
  <c r="AY113" i="9"/>
  <c r="AY112" i="9"/>
  <c r="AY111" i="9"/>
  <c r="AY110" i="9"/>
  <c r="AY109" i="9"/>
  <c r="AY107" i="9"/>
  <c r="AY106" i="9"/>
  <c r="AY105" i="9"/>
  <c r="AY104" i="9"/>
  <c r="AY103" i="9"/>
  <c r="AY102" i="9"/>
  <c r="AY101" i="9"/>
  <c r="AY100" i="9"/>
  <c r="AY98" i="9"/>
  <c r="AY97" i="9"/>
  <c r="AY96" i="9"/>
  <c r="AY94" i="9"/>
  <c r="AY93" i="9"/>
  <c r="AY92" i="9"/>
  <c r="AY91" i="9"/>
  <c r="AY89" i="9"/>
  <c r="AY88" i="9"/>
  <c r="AY87" i="9"/>
  <c r="AY85" i="9"/>
  <c r="AY84" i="9"/>
  <c r="AY83" i="9"/>
  <c r="AY82" i="9"/>
  <c r="AY81" i="9"/>
  <c r="AY80" i="9"/>
  <c r="AY79" i="9"/>
  <c r="AY78" i="9"/>
  <c r="AY77" i="9"/>
  <c r="AY76" i="9"/>
  <c r="AY74" i="9"/>
  <c r="AY73" i="9"/>
  <c r="AY72" i="9"/>
  <c r="AY71" i="9"/>
  <c r="AY70" i="9"/>
  <c r="AY69" i="9"/>
  <c r="AY68" i="9"/>
  <c r="AY67" i="9"/>
  <c r="AY66" i="9"/>
  <c r="AY65" i="9"/>
  <c r="AY64" i="9"/>
  <c r="AY63" i="9"/>
  <c r="AY62" i="9"/>
  <c r="AY61" i="9"/>
  <c r="AY60" i="9"/>
  <c r="AY59" i="9"/>
  <c r="AY56" i="9"/>
  <c r="AY55" i="9"/>
  <c r="AY54" i="9"/>
  <c r="AY53" i="9"/>
  <c r="AY52" i="9"/>
  <c r="AY51" i="9"/>
  <c r="AY49" i="9"/>
  <c r="AY48" i="9"/>
  <c r="AY47" i="9"/>
  <c r="AY46" i="9"/>
  <c r="AY45" i="9"/>
  <c r="AY44" i="9"/>
  <c r="AY43" i="9"/>
  <c r="AY42" i="9"/>
  <c r="AY40" i="9"/>
  <c r="AY39" i="9"/>
  <c r="AY38" i="9"/>
  <c r="AY36" i="9"/>
  <c r="AY35" i="9"/>
  <c r="AY34" i="9"/>
  <c r="AY33" i="9"/>
  <c r="AY32" i="9"/>
  <c r="AY31" i="9"/>
  <c r="AY30" i="9"/>
  <c r="AY29" i="9"/>
  <c r="AY28" i="9"/>
  <c r="AY27" i="9"/>
  <c r="AY25" i="9"/>
  <c r="AY24" i="9"/>
  <c r="AY22" i="9"/>
  <c r="AY21" i="9"/>
  <c r="AY20" i="9"/>
  <c r="AY19" i="9"/>
  <c r="AY18" i="9"/>
  <c r="AY17" i="9"/>
  <c r="AY16" i="9"/>
  <c r="AY14" i="9"/>
  <c r="AY13" i="9"/>
  <c r="AY12" i="9"/>
  <c r="AY11" i="9"/>
  <c r="AY10" i="9"/>
  <c r="AY9" i="9"/>
  <c r="AY8" i="9"/>
  <c r="AY7" i="9"/>
  <c r="AY6" i="9"/>
  <c r="AY5" i="9"/>
  <c r="AY4" i="9"/>
  <c r="AM4" i="9"/>
  <c r="AM5" i="9"/>
  <c r="AM6" i="9"/>
  <c r="AM7" i="9"/>
  <c r="AM8" i="9"/>
  <c r="AM9" i="9"/>
  <c r="AM10" i="9"/>
  <c r="AM11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43" i="9"/>
  <c r="AM44" i="9"/>
  <c r="AM45" i="9"/>
  <c r="AM46" i="9"/>
  <c r="AM47" i="9"/>
  <c r="AM48" i="9"/>
  <c r="AM49" i="9"/>
  <c r="AM50" i="9"/>
  <c r="AM51" i="9"/>
  <c r="BS51" i="9" s="1"/>
  <c r="AM52" i="9"/>
  <c r="AM53" i="9"/>
  <c r="AM54" i="9"/>
  <c r="AM55" i="9"/>
  <c r="AM56" i="9"/>
  <c r="AM57" i="9"/>
  <c r="AM58" i="9"/>
  <c r="AM59" i="9"/>
  <c r="AM60" i="9"/>
  <c r="AM61" i="9"/>
  <c r="AM62" i="9"/>
  <c r="BS62" i="9" s="1"/>
  <c r="AM63" i="9"/>
  <c r="AM64" i="9"/>
  <c r="AM65" i="9"/>
  <c r="AM66" i="9"/>
  <c r="AM67" i="9"/>
  <c r="BS67" i="9" s="1"/>
  <c r="AM68" i="9"/>
  <c r="AM69" i="9"/>
  <c r="AM70" i="9"/>
  <c r="AM71" i="9"/>
  <c r="AM72" i="9"/>
  <c r="AM73" i="9"/>
  <c r="AM74" i="9"/>
  <c r="AM75" i="9"/>
  <c r="AM76" i="9"/>
  <c r="AM77" i="9"/>
  <c r="AM78" i="9"/>
  <c r="AM79" i="9"/>
  <c r="AM80" i="9"/>
  <c r="AM81" i="9"/>
  <c r="AM82" i="9"/>
  <c r="AM83" i="9"/>
  <c r="AM84" i="9"/>
  <c r="AM85" i="9"/>
  <c r="AM86" i="9"/>
  <c r="AM87" i="9"/>
  <c r="AM88" i="9"/>
  <c r="AM89" i="9"/>
  <c r="AM90" i="9"/>
  <c r="AM91" i="9"/>
  <c r="AM92" i="9"/>
  <c r="AM93" i="9"/>
  <c r="AM94" i="9"/>
  <c r="AM95" i="9"/>
  <c r="AM96" i="9"/>
  <c r="AM97" i="9"/>
  <c r="AM98" i="9"/>
  <c r="AM99" i="9"/>
  <c r="BS99" i="9" s="1"/>
  <c r="AM100" i="9"/>
  <c r="AM101" i="9"/>
  <c r="AM102" i="9"/>
  <c r="AM103" i="9"/>
  <c r="AM104" i="9"/>
  <c r="AM105" i="9"/>
  <c r="AM106" i="9"/>
  <c r="AM107" i="9"/>
  <c r="AM108" i="9"/>
  <c r="AM109" i="9"/>
  <c r="AM110" i="9"/>
  <c r="AM111" i="9"/>
  <c r="AM112" i="9"/>
  <c r="AM113" i="9"/>
  <c r="AM114" i="9"/>
  <c r="AM115" i="9"/>
  <c r="AM116" i="9"/>
  <c r="AM117" i="9"/>
  <c r="AM118" i="9"/>
  <c r="AM119" i="9"/>
  <c r="AM120" i="9"/>
  <c r="AM121" i="9"/>
  <c r="AM122" i="9"/>
  <c r="AM123" i="9"/>
  <c r="BS123" i="9" s="1"/>
  <c r="AM124" i="9"/>
  <c r="AM125" i="9"/>
  <c r="AM126" i="9"/>
  <c r="AM127" i="9"/>
  <c r="AM128" i="9"/>
  <c r="AM129" i="9"/>
  <c r="AM130" i="9"/>
  <c r="AM131" i="9"/>
  <c r="AM132" i="9"/>
  <c r="AM133" i="9"/>
  <c r="AM134" i="9"/>
  <c r="AM135" i="9"/>
  <c r="AM136" i="9"/>
  <c r="AM137" i="9"/>
  <c r="AM138" i="9"/>
  <c r="AM139" i="9"/>
  <c r="AM140" i="9"/>
  <c r="AM141" i="9"/>
  <c r="AM142" i="9"/>
  <c r="AM143" i="9"/>
  <c r="AM144" i="9"/>
  <c r="AM145" i="9"/>
  <c r="AM146" i="9"/>
  <c r="AM147" i="9"/>
  <c r="BS147" i="9" s="1"/>
  <c r="AM148" i="9"/>
  <c r="AM149" i="9"/>
  <c r="AM150" i="9"/>
  <c r="AM151" i="9"/>
  <c r="AM152" i="9"/>
  <c r="AM153" i="9"/>
  <c r="AM154" i="9"/>
  <c r="AM155" i="9"/>
  <c r="AM156" i="9"/>
  <c r="AM157" i="9"/>
  <c r="AM158" i="9"/>
  <c r="AM159" i="9"/>
  <c r="AY159" i="9"/>
  <c r="AY157" i="9"/>
  <c r="AY156" i="9"/>
  <c r="AY151" i="9"/>
  <c r="AY149" i="9"/>
  <c r="AY148" i="9"/>
  <c r="AY146" i="9"/>
  <c r="AY143" i="9"/>
  <c r="AY141" i="9"/>
  <c r="AY140" i="9"/>
  <c r="AY135" i="9"/>
  <c r="AY133" i="9"/>
  <c r="AY132" i="9"/>
  <c r="AY130" i="9"/>
  <c r="AY127" i="9"/>
  <c r="AY125" i="9"/>
  <c r="AY124" i="9"/>
  <c r="AY108" i="9"/>
  <c r="AY99" i="9"/>
  <c r="AY95" i="9"/>
  <c r="AY86" i="9"/>
  <c r="AY75" i="9"/>
  <c r="AY57" i="9"/>
  <c r="AY50" i="9"/>
  <c r="AY37" i="9"/>
  <c r="AY23" i="9"/>
  <c r="AY15" i="9"/>
  <c r="AE160" i="9"/>
  <c r="AD160" i="9"/>
  <c r="BV4" i="9"/>
  <c r="BX5" i="9"/>
  <c r="AI5" i="9"/>
  <c r="BV5" i="9" s="1"/>
  <c r="AI6" i="9"/>
  <c r="BV6" i="9" s="1"/>
  <c r="AI7" i="9"/>
  <c r="BX8" i="9"/>
  <c r="AI8" i="9"/>
  <c r="BV8" i="9" s="1"/>
  <c r="AI9" i="9"/>
  <c r="BV9" i="9" s="1"/>
  <c r="AI10" i="9"/>
  <c r="BV10" i="9" s="1"/>
  <c r="AI11" i="9"/>
  <c r="BV11" i="9" s="1"/>
  <c r="BX12" i="9"/>
  <c r="AI12" i="9"/>
  <c r="BV12" i="9" s="1"/>
  <c r="BX13" i="9"/>
  <c r="AI13" i="9"/>
  <c r="BV13" i="9" s="1"/>
  <c r="BX14" i="9"/>
  <c r="AI14" i="9"/>
  <c r="BV14" i="9" s="1"/>
  <c r="AI15" i="9"/>
  <c r="BV15" i="9" s="1"/>
  <c r="AI16" i="9"/>
  <c r="BV16" i="9" s="1"/>
  <c r="AI17" i="9"/>
  <c r="BX18" i="9"/>
  <c r="AI18" i="9"/>
  <c r="BV18" i="9" s="1"/>
  <c r="AI19" i="9"/>
  <c r="BV19" i="9" s="1"/>
  <c r="BU20" i="9"/>
  <c r="AI20" i="9"/>
  <c r="BV20" i="9" s="1"/>
  <c r="BU21" i="9"/>
  <c r="AI21" i="9"/>
  <c r="BV21" i="9" s="1"/>
  <c r="BU22" i="9"/>
  <c r="AI22" i="9"/>
  <c r="BV22" i="9" s="1"/>
  <c r="AI23" i="9"/>
  <c r="BV23" i="9" s="1"/>
  <c r="AI24" i="9"/>
  <c r="BV24" i="9" s="1"/>
  <c r="AI25" i="9"/>
  <c r="BV25" i="9" s="1"/>
  <c r="BX26" i="9"/>
  <c r="AI26" i="9"/>
  <c r="BV26" i="9" s="1"/>
  <c r="BX27" i="9"/>
  <c r="AI27" i="9"/>
  <c r="BV27" i="9" s="1"/>
  <c r="AI28" i="9"/>
  <c r="AI29" i="9"/>
  <c r="BV29" i="9" s="1"/>
  <c r="AI30" i="9"/>
  <c r="BV30" i="9" s="1"/>
  <c r="BU31" i="9"/>
  <c r="AI31" i="9"/>
  <c r="BV31" i="9" s="1"/>
  <c r="AI32" i="9"/>
  <c r="BV32" i="9" s="1"/>
  <c r="AI33" i="9"/>
  <c r="BV33" i="9" s="1"/>
  <c r="BU34" i="9"/>
  <c r="AI34" i="9"/>
  <c r="BV34" i="9" s="1"/>
  <c r="AI35" i="9"/>
  <c r="AI36" i="9"/>
  <c r="AI37" i="9"/>
  <c r="BV37" i="9" s="1"/>
  <c r="AI38" i="9"/>
  <c r="BV38" i="9" s="1"/>
  <c r="AI39" i="9"/>
  <c r="BV39" i="9" s="1"/>
  <c r="BU40" i="9"/>
  <c r="AI40" i="9"/>
  <c r="BV40" i="9" s="1"/>
  <c r="AI41" i="9"/>
  <c r="BV41" i="9" s="1"/>
  <c r="BX42" i="9"/>
  <c r="BU42" i="9"/>
  <c r="AI42" i="9"/>
  <c r="BV42" i="9" s="1"/>
  <c r="AI43" i="9"/>
  <c r="BV43" i="9" s="1"/>
  <c r="AI44" i="9"/>
  <c r="BU45" i="9"/>
  <c r="AI45" i="9"/>
  <c r="AI46" i="9"/>
  <c r="BV46" i="9" s="1"/>
  <c r="BX47" i="9"/>
  <c r="AI47" i="9"/>
  <c r="BV47" i="9" s="1"/>
  <c r="AI48" i="9"/>
  <c r="BV48" i="9" s="1"/>
  <c r="AI49" i="9"/>
  <c r="BV49" i="9" s="1"/>
  <c r="BU50" i="9"/>
  <c r="AI50" i="9"/>
  <c r="BV50" i="9" s="1"/>
  <c r="BX51" i="9"/>
  <c r="AI51" i="9"/>
  <c r="BT51" i="9" s="1"/>
  <c r="AI52" i="9"/>
  <c r="AI53" i="9"/>
  <c r="BV53" i="9" s="1"/>
  <c r="AI54" i="9"/>
  <c r="BV54" i="9" s="1"/>
  <c r="BU55" i="9"/>
  <c r="AI55" i="9"/>
  <c r="BV55" i="9" s="1"/>
  <c r="AI56" i="9"/>
  <c r="BV56" i="9" s="1"/>
  <c r="AI57" i="9"/>
  <c r="BV57" i="9" s="1"/>
  <c r="AI58" i="9"/>
  <c r="BV58" i="9" s="1"/>
  <c r="BX59" i="9"/>
  <c r="AI59" i="9"/>
  <c r="BV59" i="9"/>
  <c r="AI60" i="9"/>
  <c r="AI61" i="9"/>
  <c r="BX62" i="9"/>
  <c r="AI62" i="9"/>
  <c r="BV62" i="9" s="1"/>
  <c r="AI63" i="9"/>
  <c r="BV63" i="9" s="1"/>
  <c r="AI64" i="9"/>
  <c r="BV64" i="9" s="1"/>
  <c r="BX65" i="9"/>
  <c r="AI65" i="9"/>
  <c r="BV65" i="9" s="1"/>
  <c r="AI66" i="9"/>
  <c r="BV66" i="9" s="1"/>
  <c r="AI67" i="9"/>
  <c r="BV67" i="9" s="1"/>
  <c r="AI68" i="9"/>
  <c r="AI69" i="9"/>
  <c r="BV69" i="9" s="1"/>
  <c r="AI70" i="9"/>
  <c r="BV70" i="9" s="1"/>
  <c r="AI71" i="9"/>
  <c r="BV71" i="9" s="1"/>
  <c r="AI72" i="9"/>
  <c r="BV72" i="9" s="1"/>
  <c r="BX73" i="9"/>
  <c r="BU73" i="9"/>
  <c r="AI73" i="9"/>
  <c r="BV73" i="9" s="1"/>
  <c r="AI74" i="9"/>
  <c r="BV74" i="9" s="1"/>
  <c r="AI75" i="9"/>
  <c r="BV75" i="9" s="1"/>
  <c r="AI76" i="9"/>
  <c r="BX77" i="9"/>
  <c r="AI77" i="9"/>
  <c r="BV77" i="9" s="1"/>
  <c r="AI78" i="9"/>
  <c r="BV78" i="9" s="1"/>
  <c r="BU79" i="9"/>
  <c r="AI79" i="9"/>
  <c r="BV79" i="9" s="1"/>
  <c r="AI80" i="9"/>
  <c r="BV80" i="9" s="1"/>
  <c r="BU81" i="9"/>
  <c r="AI81" i="9"/>
  <c r="BV81" i="9"/>
  <c r="BU82" i="9"/>
  <c r="AI82" i="9"/>
  <c r="BV82" i="9" s="1"/>
  <c r="AI83" i="9"/>
  <c r="BV83" i="9" s="1"/>
  <c r="BU84" i="9"/>
  <c r="AI84" i="9"/>
  <c r="BU85" i="9"/>
  <c r="AI85" i="9"/>
  <c r="BV85" i="9" s="1"/>
  <c r="AI86" i="9"/>
  <c r="BV86" i="9" s="1"/>
  <c r="BX87" i="9"/>
  <c r="AI87" i="9"/>
  <c r="BT87" i="9" s="1"/>
  <c r="AI88" i="9"/>
  <c r="BV88" i="9" s="1"/>
  <c r="AI89" i="9"/>
  <c r="BT89" i="9" s="1"/>
  <c r="BX90" i="9"/>
  <c r="AI90" i="9"/>
  <c r="BU91" i="9"/>
  <c r="AI91" i="9"/>
  <c r="BV91" i="9" s="1"/>
  <c r="BU92" i="9"/>
  <c r="AI92" i="9"/>
  <c r="AI93" i="9"/>
  <c r="BU94" i="9"/>
  <c r="AI94" i="9"/>
  <c r="AI95" i="9"/>
  <c r="BV95" i="9" s="1"/>
  <c r="AI96" i="9"/>
  <c r="BV96" i="9" s="1"/>
  <c r="BU97" i="9"/>
  <c r="AI97" i="9"/>
  <c r="BV97" i="9" s="1"/>
  <c r="BU98" i="9"/>
  <c r="AI98" i="9"/>
  <c r="BV98" i="9" s="1"/>
  <c r="AI99" i="9"/>
  <c r="BT99" i="9" s="1"/>
  <c r="BU100" i="9"/>
  <c r="AI100" i="9"/>
  <c r="AI101" i="9"/>
  <c r="BV101" i="9" s="1"/>
  <c r="AI102" i="9"/>
  <c r="BT103" i="9"/>
  <c r="AI103" i="9"/>
  <c r="BV103" i="9"/>
  <c r="BU104" i="9"/>
  <c r="AI104" i="9"/>
  <c r="BV104" i="9" s="1"/>
  <c r="AI105" i="9"/>
  <c r="BU106" i="9"/>
  <c r="AI106" i="9"/>
  <c r="BV106" i="9" s="1"/>
  <c r="BU107" i="9"/>
  <c r="AI107" i="9"/>
  <c r="BV107" i="9" s="1"/>
  <c r="AI108" i="9"/>
  <c r="BV108" i="9" s="1"/>
  <c r="AI109" i="9"/>
  <c r="BV109" i="9" s="1"/>
  <c r="BU110" i="9"/>
  <c r="AI110" i="9"/>
  <c r="BX111" i="9"/>
  <c r="AI111" i="9"/>
  <c r="BV111" i="9" s="1"/>
  <c r="AI112" i="9"/>
  <c r="BV112" i="9" s="1"/>
  <c r="BU113" i="9"/>
  <c r="AI113" i="9"/>
  <c r="BV113" i="9" s="1"/>
  <c r="BU114" i="9"/>
  <c r="AI114" i="9"/>
  <c r="AI115" i="9"/>
  <c r="BV115" i="9" s="1"/>
  <c r="AI116" i="9"/>
  <c r="BU117" i="9"/>
  <c r="AI117" i="9"/>
  <c r="BV117" i="9" s="1"/>
  <c r="AI118" i="9"/>
  <c r="BV118" i="9" s="1"/>
  <c r="BX119" i="9"/>
  <c r="BU119" i="9"/>
  <c r="AI119" i="9"/>
  <c r="BV119" i="9" s="1"/>
  <c r="AI120" i="9"/>
  <c r="BV120" i="9" s="1"/>
  <c r="AI121" i="9"/>
  <c r="BV121" i="9" s="1"/>
  <c r="BX122" i="9"/>
  <c r="AI122" i="9"/>
  <c r="BV122" i="9" s="1"/>
  <c r="AI123" i="9"/>
  <c r="BV123" i="9" s="1"/>
  <c r="AI124" i="9"/>
  <c r="BU125" i="9"/>
  <c r="AI125" i="9"/>
  <c r="AI126" i="9"/>
  <c r="BV126" i="9" s="1"/>
  <c r="AI127" i="9"/>
  <c r="BV127" i="9" s="1"/>
  <c r="AI128" i="9"/>
  <c r="BV128" i="9" s="1"/>
  <c r="AI129" i="9"/>
  <c r="BV129" i="9" s="1"/>
  <c r="AI130" i="9"/>
  <c r="BV130" i="9" s="1"/>
  <c r="BU131" i="9"/>
  <c r="AI131" i="9"/>
  <c r="BV131" i="9" s="1"/>
  <c r="AI132" i="9"/>
  <c r="AI133" i="9"/>
  <c r="BV133" i="9" s="1"/>
  <c r="AI134" i="9"/>
  <c r="BV134" i="9" s="1"/>
  <c r="AI135" i="9"/>
  <c r="BT135" i="9" s="1"/>
  <c r="AI136" i="9"/>
  <c r="BV136" i="9" s="1"/>
  <c r="AI137" i="9"/>
  <c r="BV137" i="9" s="1"/>
  <c r="AI138" i="9"/>
  <c r="AI139" i="9"/>
  <c r="BV139" i="9" s="1"/>
  <c r="AI140" i="9"/>
  <c r="BV140" i="9" s="1"/>
  <c r="BU141" i="9"/>
  <c r="AI141" i="9"/>
  <c r="BV141" i="9" s="1"/>
  <c r="AI142" i="9"/>
  <c r="BV142" i="9" s="1"/>
  <c r="AI143" i="9"/>
  <c r="BV143" i="9" s="1"/>
  <c r="AI144" i="9"/>
  <c r="BV144" i="9" s="1"/>
  <c r="BX145" i="9"/>
  <c r="AI145" i="9"/>
  <c r="BV145" i="9" s="1"/>
  <c r="BU146" i="9"/>
  <c r="AI146" i="9"/>
  <c r="BV146" i="9" s="1"/>
  <c r="AI147" i="9"/>
  <c r="BT147" i="9" s="1"/>
  <c r="AI148" i="9"/>
  <c r="BU149" i="9"/>
  <c r="AI149" i="9"/>
  <c r="BV149" i="9" s="1"/>
  <c r="BU150" i="9"/>
  <c r="AI150" i="9"/>
  <c r="BV150" i="9" s="1"/>
  <c r="AI151" i="9"/>
  <c r="BV151" i="9" s="1"/>
  <c r="AI152" i="9"/>
  <c r="BV152" i="9" s="1"/>
  <c r="BU153" i="9"/>
  <c r="AI153" i="9"/>
  <c r="AI154" i="9"/>
  <c r="BV154" i="9" s="1"/>
  <c r="AI155" i="9"/>
  <c r="BV155" i="9" s="1"/>
  <c r="BU156" i="9"/>
  <c r="AI156" i="9"/>
  <c r="AI157" i="9"/>
  <c r="BV157" i="9" s="1"/>
  <c r="BU158" i="9"/>
  <c r="AI158" i="9"/>
  <c r="BV158" i="9" s="1"/>
  <c r="AI159" i="9"/>
  <c r="BV159" i="9" s="1"/>
  <c r="D160" i="9"/>
  <c r="F160" i="9"/>
  <c r="G160" i="9"/>
  <c r="J160" i="9"/>
  <c r="L160" i="9"/>
  <c r="M160" i="9"/>
  <c r="P160" i="9"/>
  <c r="Q160" i="9"/>
  <c r="S160" i="9"/>
  <c r="T160" i="9"/>
  <c r="Y160" i="9"/>
  <c r="Z160" i="9"/>
  <c r="AA160" i="9"/>
  <c r="AB160" i="9"/>
  <c r="AF160" i="9"/>
  <c r="AJ160" i="9"/>
  <c r="AK160" i="9"/>
  <c r="AU4" i="9"/>
  <c r="BB4" i="9"/>
  <c r="BE4" i="9"/>
  <c r="BQ4" i="9"/>
  <c r="AU5" i="9"/>
  <c r="BB5" i="9"/>
  <c r="BE5" i="9"/>
  <c r="BQ5" i="9"/>
  <c r="AU6" i="9"/>
  <c r="BB6" i="9"/>
  <c r="BE6" i="9"/>
  <c r="BQ6" i="9"/>
  <c r="AU7" i="9"/>
  <c r="BB7" i="9"/>
  <c r="BE7" i="9"/>
  <c r="BQ7" i="9"/>
  <c r="AU8" i="9"/>
  <c r="BB8" i="9"/>
  <c r="BE8" i="9"/>
  <c r="BQ8" i="9"/>
  <c r="AU9" i="9"/>
  <c r="BB9" i="9"/>
  <c r="BE9" i="9"/>
  <c r="BQ9" i="9"/>
  <c r="AU10" i="9"/>
  <c r="BB10" i="9"/>
  <c r="BE10" i="9"/>
  <c r="BQ10" i="9"/>
  <c r="AU11" i="9"/>
  <c r="BB11" i="9"/>
  <c r="BE11" i="9"/>
  <c r="BQ11" i="9"/>
  <c r="AU12" i="9"/>
  <c r="BB12" i="9"/>
  <c r="BE12" i="9"/>
  <c r="BQ12" i="9"/>
  <c r="AU13" i="9"/>
  <c r="BB13" i="9"/>
  <c r="BE13" i="9"/>
  <c r="BQ13" i="9"/>
  <c r="AU14" i="9"/>
  <c r="BB14" i="9"/>
  <c r="BE14" i="9"/>
  <c r="BQ14" i="9"/>
  <c r="AU15" i="9"/>
  <c r="BB15" i="9"/>
  <c r="BE15" i="9"/>
  <c r="BQ15" i="9"/>
  <c r="AU16" i="9"/>
  <c r="BB16" i="9"/>
  <c r="BE16" i="9"/>
  <c r="BQ16" i="9"/>
  <c r="AU17" i="9"/>
  <c r="BB17" i="9"/>
  <c r="BE17" i="9"/>
  <c r="BQ17" i="9"/>
  <c r="AU18" i="9"/>
  <c r="BB18" i="9"/>
  <c r="BE18" i="9"/>
  <c r="BQ18" i="9"/>
  <c r="AU19" i="9"/>
  <c r="BB19" i="9"/>
  <c r="BE19" i="9"/>
  <c r="BQ19" i="9"/>
  <c r="AU20" i="9"/>
  <c r="BB20" i="9"/>
  <c r="BE20" i="9"/>
  <c r="BQ20" i="9"/>
  <c r="AU21" i="9"/>
  <c r="BB21" i="9"/>
  <c r="BE21" i="9"/>
  <c r="BQ21" i="9"/>
  <c r="AU22" i="9"/>
  <c r="BB22" i="9"/>
  <c r="BE22" i="9"/>
  <c r="BQ22" i="9"/>
  <c r="AU23" i="9"/>
  <c r="BB23" i="9"/>
  <c r="BE23" i="9"/>
  <c r="BQ23" i="9"/>
  <c r="AU24" i="9"/>
  <c r="BB24" i="9"/>
  <c r="BE24" i="9"/>
  <c r="BQ24" i="9"/>
  <c r="AU25" i="9"/>
  <c r="BB25" i="9"/>
  <c r="BE25" i="9"/>
  <c r="BQ25" i="9"/>
  <c r="AU26" i="9"/>
  <c r="BB26" i="9"/>
  <c r="BE26" i="9"/>
  <c r="BQ26" i="9"/>
  <c r="AU27" i="9"/>
  <c r="BB27" i="9"/>
  <c r="BE27" i="9"/>
  <c r="BQ27" i="9"/>
  <c r="AU28" i="9"/>
  <c r="BB28" i="9"/>
  <c r="BE28" i="9"/>
  <c r="BQ28" i="9"/>
  <c r="AU29" i="9"/>
  <c r="BB29" i="9"/>
  <c r="BE29" i="9"/>
  <c r="BQ29" i="9"/>
  <c r="AU30" i="9"/>
  <c r="BB30" i="9"/>
  <c r="BE30" i="9"/>
  <c r="BQ30" i="9"/>
  <c r="AU31" i="9"/>
  <c r="BB31" i="9"/>
  <c r="BE31" i="9"/>
  <c r="BQ31" i="9"/>
  <c r="AU32" i="9"/>
  <c r="BB32" i="9"/>
  <c r="BE32" i="9"/>
  <c r="BQ32" i="9"/>
  <c r="AU33" i="9"/>
  <c r="BB33" i="9"/>
  <c r="BE33" i="9"/>
  <c r="BQ33" i="9"/>
  <c r="AU34" i="9"/>
  <c r="BB34" i="9"/>
  <c r="BE34" i="9"/>
  <c r="BQ34" i="9"/>
  <c r="AU35" i="9"/>
  <c r="BB35" i="9"/>
  <c r="BE35" i="9"/>
  <c r="BQ35" i="9"/>
  <c r="AU36" i="9"/>
  <c r="BB36" i="9"/>
  <c r="BE36" i="9"/>
  <c r="BQ36" i="9"/>
  <c r="AU37" i="9"/>
  <c r="BB37" i="9"/>
  <c r="BE37" i="9"/>
  <c r="BQ37" i="9"/>
  <c r="AU38" i="9"/>
  <c r="BB38" i="9"/>
  <c r="BE38" i="9"/>
  <c r="BQ38" i="9"/>
  <c r="AU39" i="9"/>
  <c r="BB39" i="9"/>
  <c r="BE39" i="9"/>
  <c r="BQ39" i="9"/>
  <c r="AU40" i="9"/>
  <c r="BB40" i="9"/>
  <c r="BE40" i="9"/>
  <c r="BQ40" i="9"/>
  <c r="AU41" i="9"/>
  <c r="BB41" i="9"/>
  <c r="BE41" i="9"/>
  <c r="BQ41" i="9"/>
  <c r="AU42" i="9"/>
  <c r="BB42" i="9"/>
  <c r="BE42" i="9"/>
  <c r="BQ42" i="9"/>
  <c r="AU43" i="9"/>
  <c r="BB43" i="9"/>
  <c r="BE43" i="9"/>
  <c r="BQ43" i="9"/>
  <c r="AU44" i="9"/>
  <c r="BB44" i="9"/>
  <c r="BE44" i="9"/>
  <c r="BQ44" i="9"/>
  <c r="AU45" i="9"/>
  <c r="BB45" i="9"/>
  <c r="BE45" i="9"/>
  <c r="BQ45" i="9"/>
  <c r="AU46" i="9"/>
  <c r="BB46" i="9"/>
  <c r="BE46" i="9"/>
  <c r="BQ46" i="9"/>
  <c r="AU47" i="9"/>
  <c r="BB47" i="9"/>
  <c r="BE47" i="9"/>
  <c r="BQ47" i="9"/>
  <c r="AU48" i="9"/>
  <c r="BB48" i="9"/>
  <c r="BE48" i="9"/>
  <c r="BQ48" i="9"/>
  <c r="AU49" i="9"/>
  <c r="BB49" i="9"/>
  <c r="BE49" i="9"/>
  <c r="BQ49" i="9"/>
  <c r="AU50" i="9"/>
  <c r="BB50" i="9"/>
  <c r="BE50" i="9"/>
  <c r="BQ50" i="9"/>
  <c r="AU51" i="9"/>
  <c r="BB51" i="9"/>
  <c r="BE51" i="9"/>
  <c r="BQ51" i="9"/>
  <c r="AU52" i="9"/>
  <c r="BB52" i="9"/>
  <c r="BE52" i="9"/>
  <c r="BQ52" i="9"/>
  <c r="AU53" i="9"/>
  <c r="BB53" i="9"/>
  <c r="BE53" i="9"/>
  <c r="BQ53" i="9"/>
  <c r="AU54" i="9"/>
  <c r="BB54" i="9"/>
  <c r="BE54" i="9"/>
  <c r="BQ54" i="9"/>
  <c r="AU55" i="9"/>
  <c r="BB55" i="9"/>
  <c r="BE55" i="9"/>
  <c r="BQ55" i="9"/>
  <c r="AU56" i="9"/>
  <c r="BB56" i="9"/>
  <c r="BE56" i="9"/>
  <c r="BQ56" i="9"/>
  <c r="AU57" i="9"/>
  <c r="BB57" i="9"/>
  <c r="BE57" i="9"/>
  <c r="BQ57" i="9"/>
  <c r="AU58" i="9"/>
  <c r="BB58" i="9"/>
  <c r="BE58" i="9"/>
  <c r="BQ58" i="9"/>
  <c r="AU59" i="9"/>
  <c r="BB59" i="9"/>
  <c r="BE59" i="9"/>
  <c r="BQ59" i="9"/>
  <c r="AU60" i="9"/>
  <c r="BB60" i="9"/>
  <c r="BE60" i="9"/>
  <c r="BQ60" i="9"/>
  <c r="AU61" i="9"/>
  <c r="BB61" i="9"/>
  <c r="BE61" i="9"/>
  <c r="BQ61" i="9"/>
  <c r="AU62" i="9"/>
  <c r="BB62" i="9"/>
  <c r="BE62" i="9"/>
  <c r="BQ62" i="9"/>
  <c r="AU63" i="9"/>
  <c r="BB63" i="9"/>
  <c r="BE63" i="9"/>
  <c r="BQ63" i="9"/>
  <c r="AU64" i="9"/>
  <c r="BB64" i="9"/>
  <c r="BE64" i="9"/>
  <c r="BQ64" i="9"/>
  <c r="AU65" i="9"/>
  <c r="BB65" i="9"/>
  <c r="BE65" i="9"/>
  <c r="BQ65" i="9"/>
  <c r="AU66" i="9"/>
  <c r="BB66" i="9"/>
  <c r="BE66" i="9"/>
  <c r="BQ66" i="9"/>
  <c r="AU67" i="9"/>
  <c r="BB67" i="9"/>
  <c r="BE67" i="9"/>
  <c r="BQ67" i="9"/>
  <c r="AU68" i="9"/>
  <c r="BB68" i="9"/>
  <c r="BE68" i="9"/>
  <c r="BQ68" i="9"/>
  <c r="AU69" i="9"/>
  <c r="BB69" i="9"/>
  <c r="BE69" i="9"/>
  <c r="BQ69" i="9"/>
  <c r="AU70" i="9"/>
  <c r="BB70" i="9"/>
  <c r="BE70" i="9"/>
  <c r="BQ70" i="9"/>
  <c r="AU71" i="9"/>
  <c r="BB71" i="9"/>
  <c r="BE71" i="9"/>
  <c r="BQ71" i="9"/>
  <c r="AU72" i="9"/>
  <c r="BB72" i="9"/>
  <c r="BE72" i="9"/>
  <c r="BQ72" i="9"/>
  <c r="AU73" i="9"/>
  <c r="BB73" i="9"/>
  <c r="BE73" i="9"/>
  <c r="BQ73" i="9"/>
  <c r="AU74" i="9"/>
  <c r="BB74" i="9"/>
  <c r="BE74" i="9"/>
  <c r="BQ74" i="9"/>
  <c r="AU75" i="9"/>
  <c r="BB75" i="9"/>
  <c r="BE75" i="9"/>
  <c r="BQ75" i="9"/>
  <c r="AU76" i="9"/>
  <c r="BB76" i="9"/>
  <c r="BE76" i="9"/>
  <c r="BQ76" i="9"/>
  <c r="AU77" i="9"/>
  <c r="BB77" i="9"/>
  <c r="BE77" i="9"/>
  <c r="BQ77" i="9"/>
  <c r="AU78" i="9"/>
  <c r="BB78" i="9"/>
  <c r="BE78" i="9"/>
  <c r="BQ78" i="9"/>
  <c r="AU79" i="9"/>
  <c r="BB79" i="9"/>
  <c r="BE79" i="9"/>
  <c r="BQ79" i="9"/>
  <c r="AU80" i="9"/>
  <c r="BB80" i="9"/>
  <c r="BE80" i="9"/>
  <c r="BQ80" i="9"/>
  <c r="AU81" i="9"/>
  <c r="BE81" i="9"/>
  <c r="BQ81" i="9"/>
  <c r="AU82" i="9"/>
  <c r="BB82" i="9"/>
  <c r="BE82" i="9"/>
  <c r="BQ82" i="9"/>
  <c r="AU83" i="9"/>
  <c r="BB83" i="9"/>
  <c r="BE83" i="9"/>
  <c r="BQ83" i="9"/>
  <c r="AU84" i="9"/>
  <c r="BB84" i="9"/>
  <c r="BE84" i="9"/>
  <c r="BQ84" i="9"/>
  <c r="AU85" i="9"/>
  <c r="BB85" i="9"/>
  <c r="BE85" i="9"/>
  <c r="BQ85" i="9"/>
  <c r="AU86" i="9"/>
  <c r="BB86" i="9"/>
  <c r="BE86" i="9"/>
  <c r="BQ86" i="9"/>
  <c r="AU87" i="9"/>
  <c r="BB87" i="9"/>
  <c r="BE87" i="9"/>
  <c r="BQ87" i="9"/>
  <c r="AU88" i="9"/>
  <c r="BB88" i="9"/>
  <c r="BE88" i="9"/>
  <c r="BQ88" i="9"/>
  <c r="AU89" i="9"/>
  <c r="BB89" i="9"/>
  <c r="BE89" i="9"/>
  <c r="BQ89" i="9"/>
  <c r="AU90" i="9"/>
  <c r="BB90" i="9"/>
  <c r="BE90" i="9"/>
  <c r="BQ90" i="9"/>
  <c r="AU91" i="9"/>
  <c r="BB91" i="9"/>
  <c r="BE91" i="9"/>
  <c r="BQ91" i="9"/>
  <c r="AU92" i="9"/>
  <c r="BB92" i="9"/>
  <c r="BE92" i="9"/>
  <c r="BQ92" i="9"/>
  <c r="AU93" i="9"/>
  <c r="BB93" i="9"/>
  <c r="BE93" i="9"/>
  <c r="BQ93" i="9"/>
  <c r="AU94" i="9"/>
  <c r="BB94" i="9"/>
  <c r="BE94" i="9"/>
  <c r="BQ94" i="9"/>
  <c r="AU95" i="9"/>
  <c r="BB95" i="9"/>
  <c r="BE95" i="9"/>
  <c r="BQ95" i="9"/>
  <c r="AU96" i="9"/>
  <c r="BB96" i="9"/>
  <c r="BE96" i="9"/>
  <c r="BQ96" i="9"/>
  <c r="AU97" i="9"/>
  <c r="BB97" i="9"/>
  <c r="BE97" i="9"/>
  <c r="BQ97" i="9"/>
  <c r="AU98" i="9"/>
  <c r="BB98" i="9"/>
  <c r="BE98" i="9"/>
  <c r="BQ98" i="9"/>
  <c r="AU99" i="9"/>
  <c r="BB99" i="9"/>
  <c r="BE99" i="9"/>
  <c r="BQ99" i="9"/>
  <c r="AU100" i="9"/>
  <c r="BB100" i="9"/>
  <c r="BE100" i="9"/>
  <c r="BQ100" i="9"/>
  <c r="AU101" i="9"/>
  <c r="BB101" i="9"/>
  <c r="BE101" i="9"/>
  <c r="BQ101" i="9"/>
  <c r="AU102" i="9"/>
  <c r="BB102" i="9"/>
  <c r="BE102" i="9"/>
  <c r="BQ102" i="9"/>
  <c r="AU103" i="9"/>
  <c r="BB103" i="9"/>
  <c r="BE103" i="9"/>
  <c r="BQ103" i="9"/>
  <c r="AU104" i="9"/>
  <c r="BB104" i="9"/>
  <c r="BE104" i="9"/>
  <c r="BQ104" i="9"/>
  <c r="AU105" i="9"/>
  <c r="BB105" i="9"/>
  <c r="BE105" i="9"/>
  <c r="BQ105" i="9"/>
  <c r="AU106" i="9"/>
  <c r="BB106" i="9"/>
  <c r="BE106" i="9"/>
  <c r="BQ106" i="9"/>
  <c r="AU107" i="9"/>
  <c r="BB107" i="9"/>
  <c r="BE107" i="9"/>
  <c r="BQ107" i="9"/>
  <c r="AU108" i="9"/>
  <c r="BB108" i="9"/>
  <c r="BE108" i="9"/>
  <c r="BQ108" i="9"/>
  <c r="AU109" i="9"/>
  <c r="BB109" i="9"/>
  <c r="BE109" i="9"/>
  <c r="BQ109" i="9"/>
  <c r="AU110" i="9"/>
  <c r="BB110" i="9"/>
  <c r="BE110" i="9"/>
  <c r="BQ110" i="9"/>
  <c r="AU111" i="9"/>
  <c r="BB111" i="9"/>
  <c r="BE111" i="9"/>
  <c r="BQ111" i="9"/>
  <c r="AU112" i="9"/>
  <c r="BB112" i="9"/>
  <c r="BE112" i="9"/>
  <c r="BQ112" i="9"/>
  <c r="AU113" i="9"/>
  <c r="BB113" i="9"/>
  <c r="BE113" i="9"/>
  <c r="BQ113" i="9"/>
  <c r="AU114" i="9"/>
  <c r="BB114" i="9"/>
  <c r="BE114" i="9"/>
  <c r="BQ114" i="9"/>
  <c r="AU115" i="9"/>
  <c r="BB115" i="9"/>
  <c r="BE115" i="9"/>
  <c r="BQ115" i="9"/>
  <c r="AU116" i="9"/>
  <c r="BB116" i="9"/>
  <c r="BE116" i="9"/>
  <c r="BQ116" i="9"/>
  <c r="AU117" i="9"/>
  <c r="BB117" i="9"/>
  <c r="BE117" i="9"/>
  <c r="BQ117" i="9"/>
  <c r="AU118" i="9"/>
  <c r="BB118" i="9"/>
  <c r="BE118" i="9"/>
  <c r="BQ118" i="9"/>
  <c r="AU119" i="9"/>
  <c r="BB119" i="9"/>
  <c r="BE119" i="9"/>
  <c r="BQ119" i="9"/>
  <c r="AU120" i="9"/>
  <c r="BB120" i="9"/>
  <c r="BE120" i="9"/>
  <c r="BQ120" i="9"/>
  <c r="AU121" i="9"/>
  <c r="BB121" i="9"/>
  <c r="BE121" i="9"/>
  <c r="BQ121" i="9"/>
  <c r="AU122" i="9"/>
  <c r="BB122" i="9"/>
  <c r="BE122" i="9"/>
  <c r="BQ122" i="9"/>
  <c r="AU123" i="9"/>
  <c r="BB123" i="9"/>
  <c r="BE123" i="9"/>
  <c r="BQ123" i="9"/>
  <c r="AU124" i="9"/>
  <c r="BB124" i="9"/>
  <c r="BE124" i="9"/>
  <c r="BQ124" i="9"/>
  <c r="AU125" i="9"/>
  <c r="BB125" i="9"/>
  <c r="BE125" i="9"/>
  <c r="BQ125" i="9"/>
  <c r="AU126" i="9"/>
  <c r="BB126" i="9"/>
  <c r="BE126" i="9"/>
  <c r="BQ126" i="9"/>
  <c r="AU127" i="9"/>
  <c r="BB127" i="9"/>
  <c r="BE127" i="9"/>
  <c r="BQ127" i="9"/>
  <c r="AU128" i="9"/>
  <c r="BB128" i="9"/>
  <c r="BE128" i="9"/>
  <c r="BQ128" i="9"/>
  <c r="AU129" i="9"/>
  <c r="BB129" i="9"/>
  <c r="BE129" i="9"/>
  <c r="BQ129" i="9"/>
  <c r="AU130" i="9"/>
  <c r="BB130" i="9"/>
  <c r="BE130" i="9"/>
  <c r="BQ130" i="9"/>
  <c r="AU131" i="9"/>
  <c r="BB131" i="9"/>
  <c r="BE131" i="9"/>
  <c r="BQ131" i="9"/>
  <c r="AU132" i="9"/>
  <c r="BB132" i="9"/>
  <c r="BE132" i="9"/>
  <c r="BQ132" i="9"/>
  <c r="AU133" i="9"/>
  <c r="BB133" i="9"/>
  <c r="BE133" i="9"/>
  <c r="BQ133" i="9"/>
  <c r="AU134" i="9"/>
  <c r="BB134" i="9"/>
  <c r="BE134" i="9"/>
  <c r="BQ134" i="9"/>
  <c r="AU135" i="9"/>
  <c r="BB135" i="9"/>
  <c r="BE135" i="9"/>
  <c r="BQ135" i="9"/>
  <c r="AU136" i="9"/>
  <c r="BB136" i="9"/>
  <c r="BE136" i="9"/>
  <c r="BQ136" i="9"/>
  <c r="AU137" i="9"/>
  <c r="BB137" i="9"/>
  <c r="BE137" i="9"/>
  <c r="BQ137" i="9"/>
  <c r="AU138" i="9"/>
  <c r="BB138" i="9"/>
  <c r="BE138" i="9"/>
  <c r="BQ138" i="9"/>
  <c r="AU139" i="9"/>
  <c r="BB139" i="9"/>
  <c r="BE139" i="9"/>
  <c r="BQ139" i="9"/>
  <c r="AU140" i="9"/>
  <c r="BB140" i="9"/>
  <c r="BE140" i="9"/>
  <c r="BQ140" i="9"/>
  <c r="AU141" i="9"/>
  <c r="BB141" i="9"/>
  <c r="BE141" i="9"/>
  <c r="BQ141" i="9"/>
  <c r="AU142" i="9"/>
  <c r="BB142" i="9"/>
  <c r="BE142" i="9"/>
  <c r="BQ142" i="9"/>
  <c r="AU143" i="9"/>
  <c r="BB143" i="9"/>
  <c r="BE143" i="9"/>
  <c r="BQ143" i="9"/>
  <c r="AU144" i="9"/>
  <c r="BB144" i="9"/>
  <c r="BE144" i="9"/>
  <c r="BQ144" i="9"/>
  <c r="AU145" i="9"/>
  <c r="BB145" i="9"/>
  <c r="BE145" i="9"/>
  <c r="BQ145" i="9"/>
  <c r="AU146" i="9"/>
  <c r="BB146" i="9"/>
  <c r="BE146" i="9"/>
  <c r="BQ146" i="9"/>
  <c r="AU147" i="9"/>
  <c r="BB147" i="9"/>
  <c r="BE147" i="9"/>
  <c r="BQ147" i="9"/>
  <c r="AU148" i="9"/>
  <c r="BB148" i="9"/>
  <c r="BE148" i="9"/>
  <c r="BQ148" i="9"/>
  <c r="AU149" i="9"/>
  <c r="BB149" i="9"/>
  <c r="BE149" i="9"/>
  <c r="BQ149" i="9"/>
  <c r="AU150" i="9"/>
  <c r="BB150" i="9"/>
  <c r="BE150" i="9"/>
  <c r="BQ150" i="9"/>
  <c r="AU151" i="9"/>
  <c r="BB151" i="9"/>
  <c r="BE151" i="9"/>
  <c r="BQ151" i="9"/>
  <c r="AU152" i="9"/>
  <c r="BB152" i="9"/>
  <c r="BE152" i="9"/>
  <c r="BQ152" i="9"/>
  <c r="AU153" i="9"/>
  <c r="BB153" i="9"/>
  <c r="BE153" i="9"/>
  <c r="BQ153" i="9"/>
  <c r="AU154" i="9"/>
  <c r="BB154" i="9"/>
  <c r="BE154" i="9"/>
  <c r="BQ154" i="9"/>
  <c r="AU155" i="9"/>
  <c r="BB155" i="9"/>
  <c r="BE155" i="9"/>
  <c r="BQ155" i="9"/>
  <c r="AU156" i="9"/>
  <c r="BB156" i="9"/>
  <c r="BE156" i="9"/>
  <c r="BQ156" i="9"/>
  <c r="AU157" i="9"/>
  <c r="BB157" i="9"/>
  <c r="BE157" i="9"/>
  <c r="BQ157" i="9"/>
  <c r="AU158" i="9"/>
  <c r="BB158" i="9"/>
  <c r="BE158" i="9"/>
  <c r="BQ158" i="9"/>
  <c r="AU159" i="9"/>
  <c r="BB159" i="9"/>
  <c r="BE159" i="9"/>
  <c r="BQ159" i="9"/>
  <c r="AT160" i="9"/>
  <c r="AV160" i="9"/>
  <c r="AW160" i="9"/>
  <c r="AX160" i="9"/>
  <c r="BA160" i="9"/>
  <c r="BC160" i="9"/>
  <c r="BD160" i="9"/>
  <c r="BF160" i="9"/>
  <c r="BG160" i="9"/>
  <c r="BJ160" i="9"/>
  <c r="BK160" i="9"/>
  <c r="BN160" i="9"/>
  <c r="BR160" i="9"/>
  <c r="AR159" i="9"/>
  <c r="AR158" i="9"/>
  <c r="AR157" i="9"/>
  <c r="AR156" i="9"/>
  <c r="AR155" i="9"/>
  <c r="AR154" i="9"/>
  <c r="AR153" i="9"/>
  <c r="AR152" i="9"/>
  <c r="AR151" i="9"/>
  <c r="AR150" i="9"/>
  <c r="AR149" i="9"/>
  <c r="AR148" i="9"/>
  <c r="AR147" i="9"/>
  <c r="AR146" i="9"/>
  <c r="AR145" i="9"/>
  <c r="AR144" i="9"/>
  <c r="AR143" i="9"/>
  <c r="AR142" i="9"/>
  <c r="AR141" i="9"/>
  <c r="AR140" i="9"/>
  <c r="AR139" i="9"/>
  <c r="AR138" i="9"/>
  <c r="AR137" i="9"/>
  <c r="AR136" i="9"/>
  <c r="AR135" i="9"/>
  <c r="AR134" i="9"/>
  <c r="AR133" i="9"/>
  <c r="AR132" i="9"/>
  <c r="AR131" i="9"/>
  <c r="AR130" i="9"/>
  <c r="AR129" i="9"/>
  <c r="AR128" i="9"/>
  <c r="AR127" i="9"/>
  <c r="AR126" i="9"/>
  <c r="AR125" i="9"/>
  <c r="AR124" i="9"/>
  <c r="AR123" i="9"/>
  <c r="AR122" i="9"/>
  <c r="AR121" i="9"/>
  <c r="AR120" i="9"/>
  <c r="AR119" i="9"/>
  <c r="AR118" i="9"/>
  <c r="AR117" i="9"/>
  <c r="AR116" i="9"/>
  <c r="AR115" i="9"/>
  <c r="AR114" i="9"/>
  <c r="AR113" i="9"/>
  <c r="AR112" i="9"/>
  <c r="AR111" i="9"/>
  <c r="AR110" i="9"/>
  <c r="AR109" i="9"/>
  <c r="AR108" i="9"/>
  <c r="AR107" i="9"/>
  <c r="AR106" i="9"/>
  <c r="AR105" i="9"/>
  <c r="AR104" i="9"/>
  <c r="AR103" i="9"/>
  <c r="AR102" i="9"/>
  <c r="AR101" i="9"/>
  <c r="AR100" i="9"/>
  <c r="AR99" i="9"/>
  <c r="AR98" i="9"/>
  <c r="AR97" i="9"/>
  <c r="AR96" i="9"/>
  <c r="AR95" i="9"/>
  <c r="AR94" i="9"/>
  <c r="AR93" i="9"/>
  <c r="AR92" i="9"/>
  <c r="AR91" i="9"/>
  <c r="AR90" i="9"/>
  <c r="AR89" i="9"/>
  <c r="AR88" i="9"/>
  <c r="AR87" i="9"/>
  <c r="AR86" i="9"/>
  <c r="AR85" i="9"/>
  <c r="AR84" i="9"/>
  <c r="AR83" i="9"/>
  <c r="AR82" i="9"/>
  <c r="AR81" i="9"/>
  <c r="AR80" i="9"/>
  <c r="AR79" i="9"/>
  <c r="AR78" i="9"/>
  <c r="AR77" i="9"/>
  <c r="AR76" i="9"/>
  <c r="AR75" i="9"/>
  <c r="AR74" i="9"/>
  <c r="AR73" i="9"/>
  <c r="AR72" i="9"/>
  <c r="AR71" i="9"/>
  <c r="AR70" i="9"/>
  <c r="AR69" i="9"/>
  <c r="AR68" i="9"/>
  <c r="AR67" i="9"/>
  <c r="AR66" i="9"/>
  <c r="AR65" i="9"/>
  <c r="AR64" i="9"/>
  <c r="AR63" i="9"/>
  <c r="AR62" i="9"/>
  <c r="AR61" i="9"/>
  <c r="AR60" i="9"/>
  <c r="AR59" i="9"/>
  <c r="AR58" i="9"/>
  <c r="AR57" i="9"/>
  <c r="AR56" i="9"/>
  <c r="AR55" i="9"/>
  <c r="AR54" i="9"/>
  <c r="AR53" i="9"/>
  <c r="AR52" i="9"/>
  <c r="AR51" i="9"/>
  <c r="AR50" i="9"/>
  <c r="AR49" i="9"/>
  <c r="AR48" i="9"/>
  <c r="AR47" i="9"/>
  <c r="AR46" i="9"/>
  <c r="AR45" i="9"/>
  <c r="AR44" i="9"/>
  <c r="AR43" i="9"/>
  <c r="AR42" i="9"/>
  <c r="AR41" i="9"/>
  <c r="AR40" i="9"/>
  <c r="AR39" i="9"/>
  <c r="AR38" i="9"/>
  <c r="AR37" i="9"/>
  <c r="AR36" i="9"/>
  <c r="AR35" i="9"/>
  <c r="AR34" i="9"/>
  <c r="AR33" i="9"/>
  <c r="AR32" i="9"/>
  <c r="AR31" i="9"/>
  <c r="AR30" i="9"/>
  <c r="AR29" i="9"/>
  <c r="AR28" i="9"/>
  <c r="AR27" i="9"/>
  <c r="AR26" i="9"/>
  <c r="AR25" i="9"/>
  <c r="AR24" i="9"/>
  <c r="AR23" i="9"/>
  <c r="AR22" i="9"/>
  <c r="AR21" i="9"/>
  <c r="AR20" i="9"/>
  <c r="AR19" i="9"/>
  <c r="AR18" i="9"/>
  <c r="AR17" i="9"/>
  <c r="AR16" i="9"/>
  <c r="AR15" i="9"/>
  <c r="AR14" i="9"/>
  <c r="AR13" i="9"/>
  <c r="AR12" i="9"/>
  <c r="AR11" i="9"/>
  <c r="AR10" i="9"/>
  <c r="AR9" i="9"/>
  <c r="AR8" i="9"/>
  <c r="AR7" i="9"/>
  <c r="AR6" i="9"/>
  <c r="AR5" i="9"/>
  <c r="AR4" i="9"/>
  <c r="AS160" i="9"/>
  <c r="AQ160" i="9"/>
  <c r="AP160" i="9"/>
  <c r="AO160" i="9"/>
  <c r="AN160" i="9"/>
  <c r="BU151" i="9"/>
  <c r="BU147" i="9"/>
  <c r="BT145" i="9"/>
  <c r="BU145" i="9"/>
  <c r="BU135" i="9"/>
  <c r="BU129" i="9"/>
  <c r="BU123" i="9"/>
  <c r="BT123" i="9"/>
  <c r="BU121" i="9"/>
  <c r="BT121" i="9"/>
  <c r="BX116" i="9"/>
  <c r="BU115" i="9"/>
  <c r="BU109" i="9"/>
  <c r="BU105" i="9"/>
  <c r="BU101" i="9"/>
  <c r="BU99" i="9"/>
  <c r="BU93" i="9"/>
  <c r="BU89" i="9"/>
  <c r="BU87" i="9"/>
  <c r="BU83" i="9"/>
  <c r="BT83" i="9"/>
  <c r="BX82" i="9"/>
  <c r="BU77" i="9"/>
  <c r="BT77" i="9"/>
  <c r="BU75" i="9"/>
  <c r="BT75" i="9"/>
  <c r="BU71" i="9"/>
  <c r="BU69" i="9"/>
  <c r="BT69" i="9"/>
  <c r="BT67" i="9"/>
  <c r="BU67" i="9"/>
  <c r="BT65" i="9"/>
  <c r="BU65" i="9"/>
  <c r="BU63" i="9"/>
  <c r="BU61" i="9"/>
  <c r="BT59" i="9"/>
  <c r="BU59" i="9"/>
  <c r="BT57" i="9"/>
  <c r="BU57" i="9"/>
  <c r="BU51" i="9"/>
  <c r="BU49" i="9"/>
  <c r="BX46" i="9"/>
  <c r="BT41" i="9"/>
  <c r="BU41" i="9"/>
  <c r="BU35" i="9"/>
  <c r="BT33" i="9"/>
  <c r="BU33" i="9"/>
  <c r="BX30" i="9"/>
  <c r="BU29" i="9"/>
  <c r="BT27" i="9"/>
  <c r="BU27" i="9"/>
  <c r="BU23" i="9"/>
  <c r="BT21" i="9"/>
  <c r="BU19" i="9"/>
  <c r="BU17" i="9"/>
  <c r="BU15" i="9"/>
  <c r="BU11" i="9"/>
  <c r="BU9" i="9"/>
  <c r="BU7" i="9"/>
  <c r="BU5" i="9"/>
  <c r="BX159" i="9"/>
  <c r="BX157" i="9"/>
  <c r="BU154" i="9"/>
  <c r="BX153" i="9"/>
  <c r="BX151" i="9"/>
  <c r="BU148" i="9"/>
  <c r="BT144" i="9"/>
  <c r="BU144" i="9"/>
  <c r="BX143" i="9"/>
  <c r="BU140" i="9"/>
  <c r="BU138" i="9"/>
  <c r="BX137" i="9"/>
  <c r="BT136" i="9"/>
  <c r="BU136" i="9"/>
  <c r="BX135" i="9"/>
  <c r="BU132" i="9"/>
  <c r="BT130" i="9"/>
  <c r="BU130" i="9"/>
  <c r="BX129" i="9"/>
  <c r="BU128" i="9"/>
  <c r="BX127" i="9"/>
  <c r="BU126" i="9"/>
  <c r="BU124" i="9"/>
  <c r="BU122" i="9"/>
  <c r="BX121" i="9"/>
  <c r="BU120" i="9"/>
  <c r="BT120" i="9"/>
  <c r="BU118" i="9"/>
  <c r="BU116" i="9"/>
  <c r="BX113" i="9"/>
  <c r="BU112" i="9"/>
  <c r="BT110" i="9"/>
  <c r="BU108" i="9"/>
  <c r="BX105" i="9"/>
  <c r="BU102" i="9"/>
  <c r="BX97" i="9"/>
  <c r="BU96" i="9"/>
  <c r="BX95" i="9"/>
  <c r="BU90" i="9"/>
  <c r="BU88" i="9"/>
  <c r="BU86" i="9"/>
  <c r="BX85" i="9"/>
  <c r="BX81" i="9"/>
  <c r="BU80" i="9"/>
  <c r="BU78" i="9"/>
  <c r="BU76" i="9"/>
  <c r="BU74" i="9"/>
  <c r="BU72" i="9"/>
  <c r="BT72" i="9"/>
  <c r="BX71" i="9"/>
  <c r="BU70" i="9"/>
  <c r="BX69" i="9"/>
  <c r="BU68" i="9"/>
  <c r="BU66" i="9"/>
  <c r="BT64" i="9"/>
  <c r="BU64" i="9"/>
  <c r="BX63" i="9"/>
  <c r="BT62" i="9"/>
  <c r="BU62" i="9"/>
  <c r="BU60" i="9"/>
  <c r="BU58" i="9"/>
  <c r="BX57" i="9"/>
  <c r="BU56" i="9"/>
  <c r="BX55" i="9"/>
  <c r="BU54" i="9"/>
  <c r="BU52" i="9"/>
  <c r="BT50" i="9"/>
  <c r="BX49" i="9"/>
  <c r="BT48" i="9"/>
  <c r="BU48" i="9"/>
  <c r="BU46" i="9"/>
  <c r="BU44" i="9"/>
  <c r="BT42" i="9"/>
  <c r="BX41" i="9"/>
  <c r="BX39" i="9"/>
  <c r="BU38" i="9"/>
  <c r="BU36" i="9"/>
  <c r="BX33" i="9"/>
  <c r="BU32" i="9"/>
  <c r="BX31" i="9"/>
  <c r="BU30" i="9"/>
  <c r="BU28" i="9"/>
  <c r="BT26" i="9"/>
  <c r="BU26" i="9"/>
  <c r="BU24" i="9"/>
  <c r="BX21" i="9"/>
  <c r="BT20" i="9"/>
  <c r="BU18" i="9"/>
  <c r="BT16" i="9"/>
  <c r="BU16" i="9"/>
  <c r="BU14" i="9"/>
  <c r="BT12" i="9"/>
  <c r="BU12" i="9"/>
  <c r="BX11" i="9"/>
  <c r="BU10" i="9"/>
  <c r="BX9" i="9"/>
  <c r="BU8" i="9"/>
  <c r="BU6" i="9"/>
  <c r="AY58" i="9"/>
  <c r="AY90" i="9"/>
  <c r="AY122" i="9"/>
  <c r="AY26" i="9"/>
  <c r="BX4" i="9"/>
  <c r="C160" i="9"/>
  <c r="CA10" i="9" l="1"/>
  <c r="CA82" i="9"/>
  <c r="CA90" i="9"/>
  <c r="CA122" i="9"/>
  <c r="CA25" i="9"/>
  <c r="CA49" i="9"/>
  <c r="CA28" i="9"/>
  <c r="CA36" i="9"/>
  <c r="CA116" i="9"/>
  <c r="CA156" i="9"/>
  <c r="CA117" i="9"/>
  <c r="CA133" i="9"/>
  <c r="CA109" i="9"/>
  <c r="BS107" i="9"/>
  <c r="BS83" i="9"/>
  <c r="BS59" i="9"/>
  <c r="CD10" i="9"/>
  <c r="CD18" i="9"/>
  <c r="CA18" i="9" s="1"/>
  <c r="CD26" i="9"/>
  <c r="CA26" i="9" s="1"/>
  <c r="CD34" i="9"/>
  <c r="CA34" i="9" s="1"/>
  <c r="CD42" i="9"/>
  <c r="CA42" i="9" s="1"/>
  <c r="CD50" i="9"/>
  <c r="CA50" i="9" s="1"/>
  <c r="CD58" i="9"/>
  <c r="CA58" i="9" s="1"/>
  <c r="CD66" i="9"/>
  <c r="CA66" i="9" s="1"/>
  <c r="CD74" i="9"/>
  <c r="CA74" i="9" s="1"/>
  <c r="CD82" i="9"/>
  <c r="CD90" i="9"/>
  <c r="CD98" i="9"/>
  <c r="CA98" i="9" s="1"/>
  <c r="CD106" i="9"/>
  <c r="CA106" i="9" s="1"/>
  <c r="CD114" i="9"/>
  <c r="CA114" i="9" s="1"/>
  <c r="CD122" i="9"/>
  <c r="CD130" i="9"/>
  <c r="CA130" i="9" s="1"/>
  <c r="CD138" i="9"/>
  <c r="CA138" i="9" s="1"/>
  <c r="CD146" i="9"/>
  <c r="CA146" i="9" s="1"/>
  <c r="CD154" i="9"/>
  <c r="CA154" i="9" s="1"/>
  <c r="CA51" i="9"/>
  <c r="CA38" i="9"/>
  <c r="BS48" i="9"/>
  <c r="CA152" i="9"/>
  <c r="CA135" i="9"/>
  <c r="CA127" i="9"/>
  <c r="BT29" i="9"/>
  <c r="BT13" i="9"/>
  <c r="CD11" i="9"/>
  <c r="CD19" i="9"/>
  <c r="CA19" i="9" s="1"/>
  <c r="CD27" i="9"/>
  <c r="CD35" i="9"/>
  <c r="CD43" i="9"/>
  <c r="CD51" i="9"/>
  <c r="CD59" i="9"/>
  <c r="CA59" i="9" s="1"/>
  <c r="CD67" i="9"/>
  <c r="CD75" i="9"/>
  <c r="CD83" i="9"/>
  <c r="CA83" i="9" s="1"/>
  <c r="CD91" i="9"/>
  <c r="CA91" i="9" s="1"/>
  <c r="CD99" i="9"/>
  <c r="CD107" i="9"/>
  <c r="CA107" i="9" s="1"/>
  <c r="CD115" i="9"/>
  <c r="CA115" i="9" s="1"/>
  <c r="CD123" i="9"/>
  <c r="CD131" i="9"/>
  <c r="CD139" i="9"/>
  <c r="CD147" i="9"/>
  <c r="CD155" i="9"/>
  <c r="CA155" i="9" s="1"/>
  <c r="CA123" i="9"/>
  <c r="CA96" i="9"/>
  <c r="CA5" i="9"/>
  <c r="CA151" i="9"/>
  <c r="CA143" i="9"/>
  <c r="BT151" i="9"/>
  <c r="BY153" i="9"/>
  <c r="BY145" i="9"/>
  <c r="BY137" i="9"/>
  <c r="BY129" i="9"/>
  <c r="BY121" i="9"/>
  <c r="BY113" i="9"/>
  <c r="BY105" i="9"/>
  <c r="BY97" i="9"/>
  <c r="BY89" i="9"/>
  <c r="BY81" i="9"/>
  <c r="BY73" i="9"/>
  <c r="BY65" i="9"/>
  <c r="BY57" i="9"/>
  <c r="BY49" i="9"/>
  <c r="BY41" i="9"/>
  <c r="BY33" i="9"/>
  <c r="BY25" i="9"/>
  <c r="CD12" i="9"/>
  <c r="CA12" i="9" s="1"/>
  <c r="CD20" i="9"/>
  <c r="CA20" i="9" s="1"/>
  <c r="CD28" i="9"/>
  <c r="CD36" i="9"/>
  <c r="CD44" i="9"/>
  <c r="CA44" i="9" s="1"/>
  <c r="CD52" i="9"/>
  <c r="CA52" i="9" s="1"/>
  <c r="CD60" i="9"/>
  <c r="CA60" i="9" s="1"/>
  <c r="CD68" i="9"/>
  <c r="CA68" i="9" s="1"/>
  <c r="CD76" i="9"/>
  <c r="CA76" i="9" s="1"/>
  <c r="CD84" i="9"/>
  <c r="CA84" i="9" s="1"/>
  <c r="CD92" i="9"/>
  <c r="CA92" i="9" s="1"/>
  <c r="CD100" i="9"/>
  <c r="CA100" i="9" s="1"/>
  <c r="CD108" i="9"/>
  <c r="CA108" i="9" s="1"/>
  <c r="CD116" i="9"/>
  <c r="CD124" i="9"/>
  <c r="CA124" i="9" s="1"/>
  <c r="CD132" i="9"/>
  <c r="CA132" i="9" s="1"/>
  <c r="CD140" i="9"/>
  <c r="CA140" i="9" s="1"/>
  <c r="CD148" i="9"/>
  <c r="CA148" i="9" s="1"/>
  <c r="CD156" i="9"/>
  <c r="CA67" i="9"/>
  <c r="CA131" i="9"/>
  <c r="CA70" i="9"/>
  <c r="BS27" i="9"/>
  <c r="CA40" i="9"/>
  <c r="CA13" i="9"/>
  <c r="CA159" i="9"/>
  <c r="BT15" i="9"/>
  <c r="BT24" i="9"/>
  <c r="BS24" i="9" s="1"/>
  <c r="BT19" i="9"/>
  <c r="BS19" i="9" s="1"/>
  <c r="BS136" i="9"/>
  <c r="CD5" i="9"/>
  <c r="CD13" i="9"/>
  <c r="CD21" i="9"/>
  <c r="CA21" i="9" s="1"/>
  <c r="CD29" i="9"/>
  <c r="CA29" i="9" s="1"/>
  <c r="CD37" i="9"/>
  <c r="CA37" i="9" s="1"/>
  <c r="CD45" i="9"/>
  <c r="CA45" i="9" s="1"/>
  <c r="CD53" i="9"/>
  <c r="CA53" i="9" s="1"/>
  <c r="CD61" i="9"/>
  <c r="CA61" i="9" s="1"/>
  <c r="CD69" i="9"/>
  <c r="CA69" i="9" s="1"/>
  <c r="CD77" i="9"/>
  <c r="CA77" i="9" s="1"/>
  <c r="CD85" i="9"/>
  <c r="CA85" i="9" s="1"/>
  <c r="CD93" i="9"/>
  <c r="CA93" i="9" s="1"/>
  <c r="CD101" i="9"/>
  <c r="CA101" i="9" s="1"/>
  <c r="CD109" i="9"/>
  <c r="CD117" i="9"/>
  <c r="CD125" i="9"/>
  <c r="CA125" i="9" s="1"/>
  <c r="CD133" i="9"/>
  <c r="CD141" i="9"/>
  <c r="CA141" i="9" s="1"/>
  <c r="CD149" i="9"/>
  <c r="CA149" i="9" s="1"/>
  <c r="CD157" i="9"/>
  <c r="CA157" i="9" s="1"/>
  <c r="CA11" i="9"/>
  <c r="CA75" i="9"/>
  <c r="CA139" i="9"/>
  <c r="CA112" i="9"/>
  <c r="CA7" i="9"/>
  <c r="BT58" i="9"/>
  <c r="BS103" i="9"/>
  <c r="BS55" i="9"/>
  <c r="BS39" i="9"/>
  <c r="CD6" i="9"/>
  <c r="CD14" i="9"/>
  <c r="CA14" i="9" s="1"/>
  <c r="CD22" i="9"/>
  <c r="CD30" i="9"/>
  <c r="CD38" i="9"/>
  <c r="CD46" i="9"/>
  <c r="CD54" i="9"/>
  <c r="CA54" i="9" s="1"/>
  <c r="CD62" i="9"/>
  <c r="CA62" i="9" s="1"/>
  <c r="CD70" i="9"/>
  <c r="CD78" i="9"/>
  <c r="CA78" i="9" s="1"/>
  <c r="CD86" i="9"/>
  <c r="CA86" i="9" s="1"/>
  <c r="CD94" i="9"/>
  <c r="CA94" i="9" s="1"/>
  <c r="CD102" i="9"/>
  <c r="CD110" i="9"/>
  <c r="CD118" i="9"/>
  <c r="CA118" i="9" s="1"/>
  <c r="CD126" i="9"/>
  <c r="CA126" i="9" s="1"/>
  <c r="CD134" i="9"/>
  <c r="CA134" i="9" s="1"/>
  <c r="CD142" i="9"/>
  <c r="CA142" i="9" s="1"/>
  <c r="CD150" i="9"/>
  <c r="CD158" i="9"/>
  <c r="CA158" i="9" s="1"/>
  <c r="CA147" i="9"/>
  <c r="CA102" i="9"/>
  <c r="CA56" i="9"/>
  <c r="CA31" i="9"/>
  <c r="CA110" i="9"/>
  <c r="CA64" i="9"/>
  <c r="CA79" i="9"/>
  <c r="BT128" i="9"/>
  <c r="BT11" i="9"/>
  <c r="BT71" i="9"/>
  <c r="BS93" i="9"/>
  <c r="BS69" i="9"/>
  <c r="BS29" i="9"/>
  <c r="BS13" i="9"/>
  <c r="CD8" i="9"/>
  <c r="CD16" i="9"/>
  <c r="CA16" i="9" s="1"/>
  <c r="CD24" i="9"/>
  <c r="CA24" i="9" s="1"/>
  <c r="CD32" i="9"/>
  <c r="CA32" i="9" s="1"/>
  <c r="CD40" i="9"/>
  <c r="CD48" i="9"/>
  <c r="CA48" i="9" s="1"/>
  <c r="CD56" i="9"/>
  <c r="CD64" i="9"/>
  <c r="CD72" i="9"/>
  <c r="CA72" i="9" s="1"/>
  <c r="CD80" i="9"/>
  <c r="CD88" i="9"/>
  <c r="CA88" i="9" s="1"/>
  <c r="CD96" i="9"/>
  <c r="CD104" i="9"/>
  <c r="CA104" i="9" s="1"/>
  <c r="CD112" i="9"/>
  <c r="CD120" i="9"/>
  <c r="CA120" i="9" s="1"/>
  <c r="CD128" i="9"/>
  <c r="CD136" i="9"/>
  <c r="CA136" i="9" s="1"/>
  <c r="CD144" i="9"/>
  <c r="CA144" i="9" s="1"/>
  <c r="CD152" i="9"/>
  <c r="CD4" i="9"/>
  <c r="CA4" i="9" s="1"/>
  <c r="CA35" i="9"/>
  <c r="CA99" i="9"/>
  <c r="CA6" i="9"/>
  <c r="BS18" i="9"/>
  <c r="CA8" i="9"/>
  <c r="CA22" i="9"/>
  <c r="CA95" i="9"/>
  <c r="CA87" i="9"/>
  <c r="CD63" i="9"/>
  <c r="CA63" i="9" s="1"/>
  <c r="CA27" i="9"/>
  <c r="CA128" i="9"/>
  <c r="CA55" i="9"/>
  <c r="BT8" i="9"/>
  <c r="BS8" i="9" s="1"/>
  <c r="CD9" i="9"/>
  <c r="CA9" i="9" s="1"/>
  <c r="CD17" i="9"/>
  <c r="CA17" i="9" s="1"/>
  <c r="CD25" i="9"/>
  <c r="CD33" i="9"/>
  <c r="CA33" i="9" s="1"/>
  <c r="CD41" i="9"/>
  <c r="CA41" i="9" s="1"/>
  <c r="CD49" i="9"/>
  <c r="CD57" i="9"/>
  <c r="CA57" i="9" s="1"/>
  <c r="CD65" i="9"/>
  <c r="CA65" i="9" s="1"/>
  <c r="CD73" i="9"/>
  <c r="CA73" i="9" s="1"/>
  <c r="CD81" i="9"/>
  <c r="CA81" i="9" s="1"/>
  <c r="CD89" i="9"/>
  <c r="CA89" i="9" s="1"/>
  <c r="CD97" i="9"/>
  <c r="CA97" i="9" s="1"/>
  <c r="CD105" i="9"/>
  <c r="CA105" i="9" s="1"/>
  <c r="CD113" i="9"/>
  <c r="CA113" i="9" s="1"/>
  <c r="CD121" i="9"/>
  <c r="CA121" i="9" s="1"/>
  <c r="CD129" i="9"/>
  <c r="CA129" i="9" s="1"/>
  <c r="CD137" i="9"/>
  <c r="CA137" i="9" s="1"/>
  <c r="CD145" i="9"/>
  <c r="CA145" i="9" s="1"/>
  <c r="CD153" i="9"/>
  <c r="CA153" i="9" s="1"/>
  <c r="CA43" i="9"/>
  <c r="CA30" i="9"/>
  <c r="CA150" i="9"/>
  <c r="CA80" i="9"/>
  <c r="CA46" i="9"/>
  <c r="CA119" i="9"/>
  <c r="CA111" i="9"/>
  <c r="BT18" i="9"/>
  <c r="BT40" i="9"/>
  <c r="BV87" i="9"/>
  <c r="BY154" i="9"/>
  <c r="BY146" i="9"/>
  <c r="BY138" i="9"/>
  <c r="BY130" i="9"/>
  <c r="BY122" i="9"/>
  <c r="BY114" i="9"/>
  <c r="BY106" i="9"/>
  <c r="BY98" i="9"/>
  <c r="BY90" i="9"/>
  <c r="BY82" i="9"/>
  <c r="BY74" i="9"/>
  <c r="BY66" i="9"/>
  <c r="BY58" i="9"/>
  <c r="BY50" i="9"/>
  <c r="BY42" i="9"/>
  <c r="BY34" i="9"/>
  <c r="BY26" i="9"/>
  <c r="BY18" i="9"/>
  <c r="BY10" i="9"/>
  <c r="BS89" i="9"/>
  <c r="BS41" i="9"/>
  <c r="BS26" i="9"/>
  <c r="BS153" i="9"/>
  <c r="BY152" i="9"/>
  <c r="BY144" i="9"/>
  <c r="BY136" i="9"/>
  <c r="BY128" i="9"/>
  <c r="BY120" i="9"/>
  <c r="BY112" i="9"/>
  <c r="BY104" i="9"/>
  <c r="BY96" i="9"/>
  <c r="BY88" i="9"/>
  <c r="BY80" i="9"/>
  <c r="BY72" i="9"/>
  <c r="BY64" i="9"/>
  <c r="BY56" i="9"/>
  <c r="BY48" i="9"/>
  <c r="BY40" i="9"/>
  <c r="BY32" i="9"/>
  <c r="BY24" i="9"/>
  <c r="BY16" i="9"/>
  <c r="BY8" i="9"/>
  <c r="BS64" i="9"/>
  <c r="BS42" i="9"/>
  <c r="BS57" i="9"/>
  <c r="BS130" i="9"/>
  <c r="BS82" i="9"/>
  <c r="BS58" i="9"/>
  <c r="BS40" i="9"/>
  <c r="BY159" i="9"/>
  <c r="BY151" i="9"/>
  <c r="BY143" i="9"/>
  <c r="BY135" i="9"/>
  <c r="BY127" i="9"/>
  <c r="BY119" i="9"/>
  <c r="BY111" i="9"/>
  <c r="BY103" i="9"/>
  <c r="BY95" i="9"/>
  <c r="BY87" i="9"/>
  <c r="BY79" i="9"/>
  <c r="BY71" i="9"/>
  <c r="BY63" i="9"/>
  <c r="BY55" i="9"/>
  <c r="BY47" i="9"/>
  <c r="BY39" i="9"/>
  <c r="BY31" i="9"/>
  <c r="BY23" i="9"/>
  <c r="BY15" i="9"/>
  <c r="BY7" i="9"/>
  <c r="BS65" i="9"/>
  <c r="BS127" i="9"/>
  <c r="BS121" i="9"/>
  <c r="BT34" i="9"/>
  <c r="BS34" i="9" s="1"/>
  <c r="BT23" i="9"/>
  <c r="BT157" i="9"/>
  <c r="BS157" i="9" s="1"/>
  <c r="BT133" i="9"/>
  <c r="BY158" i="9"/>
  <c r="BY150" i="9"/>
  <c r="BY142" i="9"/>
  <c r="BY134" i="9"/>
  <c r="BY126" i="9"/>
  <c r="BY118" i="9"/>
  <c r="BY110" i="9"/>
  <c r="BY102" i="9"/>
  <c r="BY94" i="9"/>
  <c r="BY86" i="9"/>
  <c r="BY78" i="9"/>
  <c r="BY70" i="9"/>
  <c r="BY62" i="9"/>
  <c r="BY54" i="9"/>
  <c r="BY46" i="9"/>
  <c r="BY38" i="9"/>
  <c r="BY30" i="9"/>
  <c r="BY22" i="9"/>
  <c r="BY14" i="9"/>
  <c r="BY6" i="9"/>
  <c r="BS50" i="9"/>
  <c r="BS86" i="9"/>
  <c r="BS70" i="9"/>
  <c r="BS71" i="9"/>
  <c r="BS135" i="9"/>
  <c r="BS72" i="9"/>
  <c r="BS145" i="9"/>
  <c r="BY17" i="9"/>
  <c r="BS49" i="9"/>
  <c r="BT56" i="9"/>
  <c r="BT129" i="9"/>
  <c r="BY157" i="9"/>
  <c r="BY149" i="9"/>
  <c r="BY141" i="9"/>
  <c r="BY133" i="9"/>
  <c r="BY125" i="9"/>
  <c r="BY117" i="9"/>
  <c r="BY109" i="9"/>
  <c r="BY101" i="9"/>
  <c r="BY93" i="9"/>
  <c r="BY85" i="9"/>
  <c r="BY77" i="9"/>
  <c r="BY69" i="9"/>
  <c r="BY61" i="9"/>
  <c r="BY53" i="9"/>
  <c r="BY45" i="9"/>
  <c r="BY37" i="9"/>
  <c r="BY29" i="9"/>
  <c r="BY21" i="9"/>
  <c r="BY13" i="9"/>
  <c r="BY5" i="9"/>
  <c r="BS112" i="9"/>
  <c r="BS110" i="9"/>
  <c r="BS94" i="9"/>
  <c r="BS21" i="9"/>
  <c r="BS74" i="9"/>
  <c r="BT122" i="9"/>
  <c r="BT53" i="9"/>
  <c r="BT37" i="9"/>
  <c r="BS37" i="9" s="1"/>
  <c r="BY156" i="9"/>
  <c r="BY148" i="9"/>
  <c r="BY140" i="9"/>
  <c r="BY132" i="9"/>
  <c r="BY124" i="9"/>
  <c r="BY116" i="9"/>
  <c r="BY108" i="9"/>
  <c r="BY100" i="9"/>
  <c r="BY92" i="9"/>
  <c r="BY84" i="9"/>
  <c r="BS84" i="9"/>
  <c r="BY76" i="9"/>
  <c r="BY68" i="9"/>
  <c r="BY60" i="9"/>
  <c r="BY52" i="9"/>
  <c r="BS52" i="9"/>
  <c r="BY44" i="9"/>
  <c r="BY36" i="9"/>
  <c r="BY28" i="9"/>
  <c r="BY20" i="9"/>
  <c r="BS20" i="9"/>
  <c r="BY12" i="9"/>
  <c r="BS12" i="9"/>
  <c r="BY4" i="9"/>
  <c r="BS128" i="9"/>
  <c r="BS25" i="9"/>
  <c r="BS109" i="9"/>
  <c r="BS77" i="9"/>
  <c r="BS23" i="9"/>
  <c r="BS87" i="9"/>
  <c r="BS151" i="9"/>
  <c r="BS104" i="9"/>
  <c r="BY9" i="9"/>
  <c r="BY155" i="9"/>
  <c r="BY147" i="9"/>
  <c r="BY139" i="9"/>
  <c r="BY131" i="9"/>
  <c r="BY123" i="9"/>
  <c r="BY115" i="9"/>
  <c r="BY107" i="9"/>
  <c r="BY99" i="9"/>
  <c r="BY91" i="9"/>
  <c r="BY83" i="9"/>
  <c r="BY75" i="9"/>
  <c r="BY67" i="9"/>
  <c r="BY59" i="9"/>
  <c r="BY51" i="9"/>
  <c r="BY43" i="9"/>
  <c r="BY35" i="9"/>
  <c r="BY27" i="9"/>
  <c r="BY19" i="9"/>
  <c r="BY11" i="9"/>
  <c r="BS16" i="9"/>
  <c r="BS144" i="9"/>
  <c r="BS33" i="9"/>
  <c r="BS11" i="9"/>
  <c r="BS75" i="9"/>
  <c r="BS139" i="9"/>
  <c r="BS101" i="9"/>
  <c r="BS142" i="9"/>
  <c r="BS95" i="9"/>
  <c r="BS120" i="9"/>
  <c r="BU103" i="9"/>
  <c r="BT14" i="9"/>
  <c r="BS14" i="9" s="1"/>
  <c r="BT117" i="9"/>
  <c r="BS117" i="9" s="1"/>
  <c r="BT155" i="9"/>
  <c r="BS155" i="9" s="1"/>
  <c r="BT139" i="9"/>
  <c r="BT105" i="9"/>
  <c r="BX74" i="9"/>
  <c r="BT142" i="9"/>
  <c r="BT134" i="9"/>
  <c r="BT88" i="9"/>
  <c r="BX79" i="9"/>
  <c r="BT46" i="9"/>
  <c r="BS46" i="9" s="1"/>
  <c r="BT81" i="9"/>
  <c r="BU133" i="9"/>
  <c r="BT137" i="9"/>
  <c r="BT63" i="9"/>
  <c r="BT74" i="9"/>
  <c r="BT107" i="9"/>
  <c r="BU157" i="9"/>
  <c r="BX89" i="9"/>
  <c r="BX25" i="9"/>
  <c r="BX23" i="9"/>
  <c r="BX15" i="9"/>
  <c r="BT114" i="9"/>
  <c r="BT106" i="9"/>
  <c r="BU13" i="9"/>
  <c r="BT73" i="9"/>
  <c r="BT39" i="9"/>
  <c r="BT30" i="9"/>
  <c r="BT115" i="9"/>
  <c r="BS115" i="9" s="1"/>
  <c r="BX117" i="9"/>
  <c r="BX106" i="9"/>
  <c r="BT94" i="9"/>
  <c r="BT32" i="9"/>
  <c r="BS32" i="9" s="1"/>
  <c r="BT112" i="9"/>
  <c r="BV89" i="9"/>
  <c r="BX58" i="9"/>
  <c r="BV51" i="9"/>
  <c r="BT25" i="9"/>
  <c r="BT82" i="9"/>
  <c r="BT154" i="9"/>
  <c r="BU39" i="9"/>
  <c r="BT91" i="9"/>
  <c r="BS91" i="9" s="1"/>
  <c r="BU139" i="9"/>
  <c r="BT35" i="9"/>
  <c r="BS35" i="9" s="1"/>
  <c r="BT85" i="9"/>
  <c r="BH160" i="9"/>
  <c r="BT54" i="9"/>
  <c r="BT66" i="9"/>
  <c r="BT101" i="9"/>
  <c r="BT43" i="9"/>
  <c r="BS43" i="9" s="1"/>
  <c r="BU53" i="9"/>
  <c r="BU142" i="9"/>
  <c r="BT97" i="9"/>
  <c r="BT153" i="9"/>
  <c r="BT152" i="9"/>
  <c r="BS152" i="9" s="1"/>
  <c r="BT49" i="9"/>
  <c r="X160" i="9"/>
  <c r="BT5" i="9"/>
  <c r="BS5" i="9" s="1"/>
  <c r="BT80" i="9"/>
  <c r="BX19" i="9"/>
  <c r="BX17" i="9"/>
  <c r="BT38" i="9"/>
  <c r="BS38" i="9" s="1"/>
  <c r="BT146" i="9"/>
  <c r="BT55" i="9"/>
  <c r="BT131" i="9"/>
  <c r="BS131" i="9" s="1"/>
  <c r="BT149" i="9"/>
  <c r="BS149" i="9" s="1"/>
  <c r="BV153" i="9"/>
  <c r="BV147" i="9"/>
  <c r="BV135" i="9"/>
  <c r="BX131" i="9"/>
  <c r="BV105" i="9"/>
  <c r="BV99" i="9"/>
  <c r="BT79" i="9"/>
  <c r="BX43" i="9"/>
  <c r="BV35" i="9"/>
  <c r="AG160" i="9"/>
  <c r="BT96" i="9"/>
  <c r="BT6" i="9"/>
  <c r="BS6" i="9" s="1"/>
  <c r="BT104" i="9"/>
  <c r="BU134" i="9"/>
  <c r="BU25" i="9"/>
  <c r="BU43" i="9"/>
  <c r="BX38" i="9"/>
  <c r="BX35" i="9"/>
  <c r="BU152" i="9"/>
  <c r="BU37" i="9"/>
  <c r="BT119" i="9"/>
  <c r="BS119" i="9" s="1"/>
  <c r="BT111" i="9"/>
  <c r="BS111" i="9" s="1"/>
  <c r="BX75" i="9"/>
  <c r="BT98" i="9"/>
  <c r="BT9" i="9"/>
  <c r="BS9" i="9" s="1"/>
  <c r="BT31" i="9"/>
  <c r="BT113" i="9"/>
  <c r="BU137" i="9"/>
  <c r="BU155" i="9"/>
  <c r="BX16" i="9"/>
  <c r="AR160" i="9"/>
  <c r="BT45" i="9"/>
  <c r="BV45" i="9"/>
  <c r="BX146" i="9"/>
  <c r="BU95" i="9"/>
  <c r="BT95" i="9"/>
  <c r="BX34" i="9"/>
  <c r="BU159" i="9"/>
  <c r="BT159" i="9"/>
  <c r="BX114" i="9"/>
  <c r="BX50" i="9"/>
  <c r="BT47" i="9"/>
  <c r="BS47" i="9" s="1"/>
  <c r="BU47" i="9"/>
  <c r="BX98" i="9"/>
  <c r="BX101" i="9"/>
  <c r="BT109" i="9"/>
  <c r="BT125" i="9"/>
  <c r="BS125" i="9" s="1"/>
  <c r="BV125" i="9"/>
  <c r="BT61" i="9"/>
  <c r="BV61" i="9"/>
  <c r="BX6" i="9"/>
  <c r="BU127" i="9"/>
  <c r="BT127" i="9"/>
  <c r="BX66" i="9"/>
  <c r="BU111" i="9"/>
  <c r="BX130" i="9"/>
  <c r="BV17" i="9"/>
  <c r="BT17" i="9"/>
  <c r="BX149" i="9"/>
  <c r="BV138" i="9"/>
  <c r="BT138" i="9"/>
  <c r="H160" i="9"/>
  <c r="BT141" i="9"/>
  <c r="BS141" i="9" s="1"/>
  <c r="BT143" i="9"/>
  <c r="BU143" i="9"/>
  <c r="BT93" i="9"/>
  <c r="BV93" i="9"/>
  <c r="O160" i="9"/>
  <c r="BX124" i="9"/>
  <c r="BX125" i="9"/>
  <c r="BX109" i="9"/>
  <c r="BX61" i="9"/>
  <c r="BX54" i="9"/>
  <c r="BX45" i="9"/>
  <c r="BX29" i="9"/>
  <c r="BX22" i="9"/>
  <c r="BX10" i="9"/>
  <c r="BU4" i="9"/>
  <c r="BT4" i="9"/>
  <c r="BS4" i="9" s="1"/>
  <c r="BX103" i="9"/>
  <c r="BX138" i="9"/>
  <c r="CC160" i="9"/>
  <c r="BX100" i="9"/>
  <c r="BX68" i="9"/>
  <c r="BX53" i="9"/>
  <c r="BX37" i="9"/>
  <c r="BE160" i="9"/>
  <c r="BX147" i="9"/>
  <c r="BX140" i="9"/>
  <c r="BV132" i="9"/>
  <c r="BT132" i="9"/>
  <c r="BX132" i="9"/>
  <c r="BV116" i="9"/>
  <c r="BT116" i="9"/>
  <c r="BX107" i="9"/>
  <c r="BV100" i="9"/>
  <c r="BT100" i="9"/>
  <c r="BX99" i="9"/>
  <c r="BV92" i="9"/>
  <c r="BT92" i="9"/>
  <c r="BX92" i="9"/>
  <c r="BX84" i="9"/>
  <c r="BV60" i="9"/>
  <c r="BT60" i="9"/>
  <c r="BX60" i="9"/>
  <c r="BV52" i="9"/>
  <c r="BT52" i="9"/>
  <c r="BV44" i="9"/>
  <c r="BT44" i="9"/>
  <c r="BX44" i="9"/>
  <c r="BX36" i="9"/>
  <c r="BV28" i="9"/>
  <c r="BT28" i="9"/>
  <c r="BX28" i="9"/>
  <c r="BX20" i="9"/>
  <c r="BX123" i="9"/>
  <c r="BT140" i="9"/>
  <c r="BX155" i="9"/>
  <c r="BB160" i="9"/>
  <c r="E160" i="9"/>
  <c r="K160" i="9"/>
  <c r="AU160" i="9"/>
  <c r="BV156" i="9"/>
  <c r="BT156" i="9"/>
  <c r="BX156" i="9"/>
  <c r="BV148" i="9"/>
  <c r="BT148" i="9"/>
  <c r="BX139" i="9"/>
  <c r="BV124" i="9"/>
  <c r="BT124" i="9"/>
  <c r="BX91" i="9"/>
  <c r="BV84" i="9"/>
  <c r="BT84" i="9"/>
  <c r="BX83" i="9"/>
  <c r="BV76" i="9"/>
  <c r="BT76" i="9"/>
  <c r="BX76" i="9"/>
  <c r="BV68" i="9"/>
  <c r="BT68" i="9"/>
  <c r="BX52" i="9"/>
  <c r="BV36" i="9"/>
  <c r="BT36" i="9"/>
  <c r="BQ160" i="9"/>
  <c r="BX67" i="9"/>
  <c r="BT108" i="9"/>
  <c r="BX115" i="9"/>
  <c r="BX108" i="9"/>
  <c r="BX148" i="9"/>
  <c r="BX152" i="9"/>
  <c r="BX144" i="9"/>
  <c r="BX136" i="9"/>
  <c r="BX128" i="9"/>
  <c r="BX120" i="9"/>
  <c r="BX112" i="9"/>
  <c r="BX104" i="9"/>
  <c r="BX96" i="9"/>
  <c r="BX88" i="9"/>
  <c r="BX80" i="9"/>
  <c r="BX72" i="9"/>
  <c r="BX64" i="9"/>
  <c r="BX56" i="9"/>
  <c r="BX48" i="9"/>
  <c r="BX40" i="9"/>
  <c r="BX32" i="9"/>
  <c r="BX24" i="9"/>
  <c r="BL160" i="9"/>
  <c r="AI160" i="9"/>
  <c r="AM160" i="9"/>
  <c r="BX158" i="9"/>
  <c r="BX150" i="9"/>
  <c r="BX142" i="9"/>
  <c r="BX134" i="9"/>
  <c r="BX126" i="9"/>
  <c r="BX118" i="9"/>
  <c r="BV110" i="9"/>
  <c r="BX110" i="9"/>
  <c r="BV102" i="9"/>
  <c r="BT102" i="9"/>
  <c r="BX102" i="9"/>
  <c r="BV94" i="9"/>
  <c r="BX94" i="9"/>
  <c r="BX86" i="9"/>
  <c r="BX78" i="9"/>
  <c r="BX70" i="9"/>
  <c r="BV7" i="9"/>
  <c r="BT7" i="9"/>
  <c r="BX7" i="9"/>
  <c r="BT10" i="9"/>
  <c r="BT22" i="9"/>
  <c r="BS22" i="9" s="1"/>
  <c r="BX93" i="9"/>
  <c r="BT126" i="9"/>
  <c r="BS126" i="9" s="1"/>
  <c r="BX133" i="9"/>
  <c r="BT150" i="9"/>
  <c r="BT70" i="9"/>
  <c r="BT78" i="9"/>
  <c r="BT86" i="9"/>
  <c r="BT118" i="9"/>
  <c r="BX141" i="9"/>
  <c r="BT158" i="9"/>
  <c r="BS158" i="9" s="1"/>
  <c r="BX154" i="9"/>
  <c r="BV114" i="9"/>
  <c r="BV90" i="9"/>
  <c r="BT90" i="9"/>
  <c r="AY41" i="9"/>
  <c r="R160" i="9"/>
  <c r="U160" i="9"/>
  <c r="CA160" i="9" l="1"/>
  <c r="BS150" i="9"/>
  <c r="BS154" i="9"/>
  <c r="BS10" i="9"/>
  <c r="BS53" i="9"/>
  <c r="BS114" i="9"/>
  <c r="BS90" i="9"/>
  <c r="BS159" i="9"/>
  <c r="BS133" i="9"/>
  <c r="BS105" i="9"/>
  <c r="BS28" i="9"/>
  <c r="BS60" i="9"/>
  <c r="BS92" i="9"/>
  <c r="BS124" i="9"/>
  <c r="BS156" i="9"/>
  <c r="BS88" i="9"/>
  <c r="BS73" i="9"/>
  <c r="BS146" i="9"/>
  <c r="BS137" i="9"/>
  <c r="BS78" i="9"/>
  <c r="BS143" i="9"/>
  <c r="BS85" i="9"/>
  <c r="BS96" i="9"/>
  <c r="BS138" i="9"/>
  <c r="BS122" i="9"/>
  <c r="BS31" i="9"/>
  <c r="BS45" i="9"/>
  <c r="BS36" i="9"/>
  <c r="BS68" i="9"/>
  <c r="BS100" i="9"/>
  <c r="BS132" i="9"/>
  <c r="BS79" i="9"/>
  <c r="BS98" i="9"/>
  <c r="BS129" i="9"/>
  <c r="BS97" i="9"/>
  <c r="BS116" i="9"/>
  <c r="BS102" i="9"/>
  <c r="BS118" i="9"/>
  <c r="BS15" i="9"/>
  <c r="BS81" i="9"/>
  <c r="BS7" i="9"/>
  <c r="BS106" i="9"/>
  <c r="BS134" i="9"/>
  <c r="BS148" i="9"/>
  <c r="BS63" i="9"/>
  <c r="BS61" i="9"/>
  <c r="BS113" i="9"/>
  <c r="BS66" i="9"/>
  <c r="BS44" i="9"/>
  <c r="BS76" i="9"/>
  <c r="BS108" i="9"/>
  <c r="BS140" i="9"/>
  <c r="BS54" i="9"/>
  <c r="BS17" i="9"/>
  <c r="BS30" i="9"/>
  <c r="BS160" i="9" s="1"/>
  <c r="BS56" i="9"/>
  <c r="BS80" i="9"/>
  <c r="BU160" i="9"/>
  <c r="BY160" i="9"/>
  <c r="BW160" i="9"/>
  <c r="D13" i="11" s="1"/>
  <c r="I13" i="11" s="1"/>
  <c r="BX160" i="9"/>
  <c r="BV160" i="9"/>
  <c r="BT160" i="9"/>
  <c r="D14" i="11" s="1"/>
  <c r="I14" i="11" s="1"/>
  <c r="AZ160" i="9"/>
  <c r="N160" i="9"/>
  <c r="AY160" i="9"/>
  <c r="BZ160" i="9"/>
  <c r="CD160" i="9"/>
  <c r="CB160" i="9" l="1"/>
  <c r="D12" i="11"/>
  <c r="I12" i="11" s="1"/>
  <c r="I16" i="11" s="1"/>
  <c r="I5" i="11" s="1"/>
</calcChain>
</file>

<file path=xl/sharedStrings.xml><?xml version="1.0" encoding="utf-8"?>
<sst xmlns="http://schemas.openxmlformats.org/spreadsheetml/2006/main" count="335" uniqueCount="268">
  <si>
    <t>Rural Water &amp; Sanitation - District Non Wage Recurrent</t>
  </si>
  <si>
    <t>Municipal UCG - Wage</t>
  </si>
  <si>
    <t>Urban UCG - NWR Municipality</t>
  </si>
  <si>
    <t>Urban UCG - NWR Town</t>
  </si>
  <si>
    <t>Primary Education - Wage</t>
  </si>
  <si>
    <t>Primary Education &amp; Education Management - Non Wage Recurrent</t>
  </si>
  <si>
    <t>Secondary Education - Wage</t>
  </si>
  <si>
    <t>Secondary Education - Non Wage Recurrent</t>
  </si>
  <si>
    <t>Skills Development - Wage</t>
  </si>
  <si>
    <t>Skills Development - Non Wage Recurrent</t>
  </si>
  <si>
    <t>Primary Health Care  - Non Wage Recurrent</t>
  </si>
  <si>
    <t>Natural Resources &amp; Environment - Non Wage Recurrent</t>
  </si>
  <si>
    <t>Town UCG - Wage</t>
  </si>
  <si>
    <t>Primary Healthcare - Hospital Non Wage Recurrent</t>
  </si>
  <si>
    <t>Transitional Development - Sanitation (Water &amp; Environment)</t>
  </si>
  <si>
    <t>Transitional Development - Sanitation (Health)</t>
  </si>
  <si>
    <t>Support Services - Urban Water</t>
  </si>
  <si>
    <t>Adjumani District</t>
  </si>
  <si>
    <t>Apac District</t>
  </si>
  <si>
    <t>Arua District</t>
  </si>
  <si>
    <t>Bugiri District</t>
  </si>
  <si>
    <t>Bundibugyo District</t>
  </si>
  <si>
    <t>Bushenyi District</t>
  </si>
  <si>
    <t>Busia District</t>
  </si>
  <si>
    <t>Gulu District</t>
  </si>
  <si>
    <t>Hoima District</t>
  </si>
  <si>
    <t>Iganga District</t>
  </si>
  <si>
    <t>Jinja District</t>
  </si>
  <si>
    <t>Kabale District</t>
  </si>
  <si>
    <t>Kabarole District</t>
  </si>
  <si>
    <t>Kaberamaido District</t>
  </si>
  <si>
    <t>Kalangala District</t>
  </si>
  <si>
    <t>Kamuli District</t>
  </si>
  <si>
    <t>Kamwenge District</t>
  </si>
  <si>
    <t>Kanungu District</t>
  </si>
  <si>
    <t>Kapchorwa District</t>
  </si>
  <si>
    <t>Kasese District</t>
  </si>
  <si>
    <t>Katakwi District</t>
  </si>
  <si>
    <t>Kayunga District</t>
  </si>
  <si>
    <t>Kibaale District</t>
  </si>
  <si>
    <t>Kiboga District</t>
  </si>
  <si>
    <t>Kisoro District</t>
  </si>
  <si>
    <t>Kitgum District</t>
  </si>
  <si>
    <t>Kotido District</t>
  </si>
  <si>
    <t>Kumi District</t>
  </si>
  <si>
    <t>Kyenjojo District</t>
  </si>
  <si>
    <t>Lira District</t>
  </si>
  <si>
    <t>Luwero District</t>
  </si>
  <si>
    <t>Masaka District</t>
  </si>
  <si>
    <t>Masindi District</t>
  </si>
  <si>
    <t>Mayuge District</t>
  </si>
  <si>
    <t>Mbale District</t>
  </si>
  <si>
    <t>Mbarara District</t>
  </si>
  <si>
    <t>Moroto District</t>
  </si>
  <si>
    <t>Moyo District</t>
  </si>
  <si>
    <t>Mpigi District</t>
  </si>
  <si>
    <t>Mubende District</t>
  </si>
  <si>
    <t>Mukono District</t>
  </si>
  <si>
    <t>Nakapiripiriti District</t>
  </si>
  <si>
    <t>Nakasongola District</t>
  </si>
  <si>
    <t>Nebbi District</t>
  </si>
  <si>
    <t>Ntungamo District</t>
  </si>
  <si>
    <t>Pader District</t>
  </si>
  <si>
    <t>Pallisa District</t>
  </si>
  <si>
    <t>Rakai District</t>
  </si>
  <si>
    <t>Rukungiri District</t>
  </si>
  <si>
    <t>Sembabule District</t>
  </si>
  <si>
    <t>Sironko District</t>
  </si>
  <si>
    <t>Soroti District</t>
  </si>
  <si>
    <t>Tororo District</t>
  </si>
  <si>
    <t>Wakiso District</t>
  </si>
  <si>
    <t>Yumbe District</t>
  </si>
  <si>
    <t>Butaleja District</t>
  </si>
  <si>
    <t>Ibanda District</t>
  </si>
  <si>
    <t>Kaabong District</t>
  </si>
  <si>
    <t>Isingiro District</t>
  </si>
  <si>
    <t>Kaliro District</t>
  </si>
  <si>
    <t>Kiruhura District</t>
  </si>
  <si>
    <t>Koboko District</t>
  </si>
  <si>
    <t>Amolatar District</t>
  </si>
  <si>
    <t>Amuria District</t>
  </si>
  <si>
    <t>Manafwa District</t>
  </si>
  <si>
    <t>Bukwo District</t>
  </si>
  <si>
    <t>Mityana District</t>
  </si>
  <si>
    <t>Nakaseke District</t>
  </si>
  <si>
    <t>Amuru District</t>
  </si>
  <si>
    <t>Budaka District</t>
  </si>
  <si>
    <t>Oyam District</t>
  </si>
  <si>
    <t>Abim District</t>
  </si>
  <si>
    <t>Namutumba District</t>
  </si>
  <si>
    <t>Dokolo District</t>
  </si>
  <si>
    <t>Buliisa District</t>
  </si>
  <si>
    <t>Maracha District</t>
  </si>
  <si>
    <t>Bukedea District</t>
  </si>
  <si>
    <t>Bududa District</t>
  </si>
  <si>
    <t>Lyantonde District</t>
  </si>
  <si>
    <t>Amudat District</t>
  </si>
  <si>
    <t>Buikwe District</t>
  </si>
  <si>
    <t>Buyende District</t>
  </si>
  <si>
    <t>Kyegegwa District</t>
  </si>
  <si>
    <t>Lamwo District</t>
  </si>
  <si>
    <t>Otuke District</t>
  </si>
  <si>
    <t>Zombo District</t>
  </si>
  <si>
    <t>Alebtong District</t>
  </si>
  <si>
    <t>Bulambuli District</t>
  </si>
  <si>
    <t>Buvuma District</t>
  </si>
  <si>
    <t>Gomba District</t>
  </si>
  <si>
    <t>Kiryandongo District</t>
  </si>
  <si>
    <t>Luuka District</t>
  </si>
  <si>
    <t>Namayingo District</t>
  </si>
  <si>
    <t>Ntoroko District</t>
  </si>
  <si>
    <t>Serere District</t>
  </si>
  <si>
    <t>Kyankwanzi District</t>
  </si>
  <si>
    <t>Kalungu District</t>
  </si>
  <si>
    <t>Lwengo District</t>
  </si>
  <si>
    <t>Bukomansimbi District</t>
  </si>
  <si>
    <t>Mitooma District</t>
  </si>
  <si>
    <t>Rubirizi District</t>
  </si>
  <si>
    <t>Ngora District</t>
  </si>
  <si>
    <t>Napak District</t>
  </si>
  <si>
    <t>Kibuku District</t>
  </si>
  <si>
    <t>Nwoya District</t>
  </si>
  <si>
    <t>Kole District</t>
  </si>
  <si>
    <t>Butambala District</t>
  </si>
  <si>
    <t>Sheema District</t>
  </si>
  <si>
    <t>Buhweju District</t>
  </si>
  <si>
    <t>Agago District</t>
  </si>
  <si>
    <t>Kween District</t>
  </si>
  <si>
    <t>Kagadi District</t>
  </si>
  <si>
    <t>Kakumiro District</t>
  </si>
  <si>
    <t>Omoro District</t>
  </si>
  <si>
    <t>Rubanda District</t>
  </si>
  <si>
    <t>Arua Municipal Council</t>
  </si>
  <si>
    <t>Entebbe Municipal Council</t>
  </si>
  <si>
    <t>Fort-Portal Municipal Council</t>
  </si>
  <si>
    <t>Gulu Municipal Council</t>
  </si>
  <si>
    <t>Jinja Municipal Council</t>
  </si>
  <si>
    <t>Kabale Municipal Council</t>
  </si>
  <si>
    <t>Lira Municipal Council</t>
  </si>
  <si>
    <t>Masaka Municipal Council</t>
  </si>
  <si>
    <t>Mbale Municipal Council</t>
  </si>
  <si>
    <t>Moroto Municipal Council</t>
  </si>
  <si>
    <t>Soroti Municipal Council</t>
  </si>
  <si>
    <t>Tororo Municipal Council</t>
  </si>
  <si>
    <t>Kasese Municipal Council</t>
  </si>
  <si>
    <t>Hoima Municipal Council</t>
  </si>
  <si>
    <t>Mukono Municipal Council</t>
  </si>
  <si>
    <t>Iganga Municipal Council</t>
  </si>
  <si>
    <t>Masindi Municipal Council</t>
  </si>
  <si>
    <t>Ntungamo Municipal Council</t>
  </si>
  <si>
    <t>Busia Municipal Council</t>
  </si>
  <si>
    <t>Bushenyi- Ishaka Municipal Council</t>
  </si>
  <si>
    <t>Rukungiri Municipal Council</t>
  </si>
  <si>
    <t>Ibanda Municipal Council</t>
  </si>
  <si>
    <t>Kira Municipal Council</t>
  </si>
  <si>
    <t>Kisoro Municipal Council</t>
  </si>
  <si>
    <t>Kitgum Municipal Council</t>
  </si>
  <si>
    <t>Koboko Municipal Council</t>
  </si>
  <si>
    <t>Kumi Municipal Council</t>
  </si>
  <si>
    <t>Lugazi Municipal Council</t>
  </si>
  <si>
    <t>Makindye-Ssabagabo Municipal Council</t>
  </si>
  <si>
    <t>Mityana Municipal Council</t>
  </si>
  <si>
    <t>Mubende Municipal Council</t>
  </si>
  <si>
    <t>Nansana Municipal Council</t>
  </si>
  <si>
    <t>Njeru Municipal Council</t>
  </si>
  <si>
    <t>Kamuli Municipal Council</t>
  </si>
  <si>
    <t>Kapchorwa Municipal Council</t>
  </si>
  <si>
    <t>Apac Municipal Council</t>
  </si>
  <si>
    <t>Nebbi Municipal Council</t>
  </si>
  <si>
    <t>Bugiri Municipal Council</t>
  </si>
  <si>
    <t>Sheema Municipal Council</t>
  </si>
  <si>
    <t>Kotido Municipal Council</t>
  </si>
  <si>
    <t>Total</t>
  </si>
  <si>
    <t>District</t>
  </si>
  <si>
    <t>Urban UCG - Wage</t>
  </si>
  <si>
    <t>Urban DDEG</t>
  </si>
  <si>
    <t>o/w</t>
  </si>
  <si>
    <t>Urban UCG - NWR</t>
  </si>
  <si>
    <t>Urban unconditional recurrent grants</t>
  </si>
  <si>
    <t>Urban Discretionary Development Equalisation Grant</t>
  </si>
  <si>
    <t>07 Education</t>
  </si>
  <si>
    <t>08 Health</t>
  </si>
  <si>
    <t>09 Water and Environment</t>
  </si>
  <si>
    <t>09 Social Development</t>
  </si>
  <si>
    <t>04 Works and Transport</t>
  </si>
  <si>
    <t>13 Public Sector Management</t>
  </si>
  <si>
    <t>Conditional wage grant</t>
  </si>
  <si>
    <t>Conditional non-wage grant</t>
  </si>
  <si>
    <t>Development Grant</t>
  </si>
  <si>
    <t>Support Services non-wage grant</t>
  </si>
  <si>
    <t>Transitional development grant</t>
  </si>
  <si>
    <t>Unconditional wage grants</t>
  </si>
  <si>
    <t>Sector wage grants</t>
  </si>
  <si>
    <t>Unconditional non-wage recurrent grants</t>
  </si>
  <si>
    <t>Sector non-wage recurrent grants</t>
  </si>
  <si>
    <t>Support Services non-wage recurrent grants</t>
  </si>
  <si>
    <t>TOTAL GRANTS</t>
  </si>
  <si>
    <t>TOTAL WAGE GRANTS</t>
  </si>
  <si>
    <t>TOTAL NON-WAGE RECURRENT GRANTS</t>
  </si>
  <si>
    <t>TOTAL DEVELOPMENT GRANTS</t>
  </si>
  <si>
    <t>Discretionary development grants</t>
  </si>
  <si>
    <t>Sector development grants</t>
  </si>
  <si>
    <t>Transitional development grants</t>
  </si>
  <si>
    <t>Vote</t>
  </si>
  <si>
    <t>District Discretionary Development Equalisation Grant</t>
  </si>
  <si>
    <t>District DDEG</t>
  </si>
  <si>
    <t>District unconditional recurrent grants</t>
  </si>
  <si>
    <t>District UCG - Wage</t>
  </si>
  <si>
    <t>District UCG - NWR</t>
  </si>
  <si>
    <t>District UCG - NWR District</t>
  </si>
  <si>
    <t>District UCG - NWR Subcounty</t>
  </si>
  <si>
    <t>01 Production &amp; Marketing</t>
  </si>
  <si>
    <t>Transitional Development - Education Ad Hoc</t>
  </si>
  <si>
    <t>Transitional Development - PSM Ad Hoc</t>
  </si>
  <si>
    <t>District UCG - Salaries</t>
  </si>
  <si>
    <t>Municipal Development   (non USMID)</t>
  </si>
  <si>
    <t>Municipal Development (USMID)</t>
  </si>
  <si>
    <t>Division Development (non USMID)</t>
  </si>
  <si>
    <t>Town Development</t>
  </si>
  <si>
    <t>Subcounty Development  (Other)</t>
  </si>
  <si>
    <t>District Development  (Other)</t>
  </si>
  <si>
    <t>Transitional Development - Health Ad Hoc</t>
  </si>
  <si>
    <t>Mbarara Municipal Council</t>
  </si>
  <si>
    <t>Transitional Development - Water &amp; Environment Ad Hoc</t>
  </si>
  <si>
    <t>LRDP</t>
  </si>
  <si>
    <t>Other</t>
  </si>
  <si>
    <t>PRDP Districts</t>
  </si>
  <si>
    <t>LRDP District Development</t>
  </si>
  <si>
    <t>LRDP Subcounty Development</t>
  </si>
  <si>
    <t xml:space="preserve">PRDP Subcounty Development </t>
  </si>
  <si>
    <t>PRDP District Development</t>
  </si>
  <si>
    <t>Development Grant (RTI)</t>
  </si>
  <si>
    <t>Transitional Development - Works Ad Hoc</t>
  </si>
  <si>
    <t xml:space="preserve">Pension </t>
  </si>
  <si>
    <t>Gratuity</t>
  </si>
  <si>
    <t>Gratuity Arrears</t>
  </si>
  <si>
    <t>Transitional Development - Social Development Ad Hoc</t>
  </si>
  <si>
    <t>This sheet compares the dataset on the Approved_budget sheet with the relevant publication</t>
  </si>
  <si>
    <t>The relevant publication is the 16/17 Approved Budget book vol 2</t>
  </si>
  <si>
    <t>http://budget.go.ug/budget/content/approved-budget-estimates-171</t>
  </si>
  <si>
    <t xml:space="preserve">The comparison between the data and publication yields: </t>
  </si>
  <si>
    <t>Row Labels</t>
  </si>
  <si>
    <t>Dataset Approved Budget</t>
  </si>
  <si>
    <t>Table 4a in book (pg xxix)</t>
  </si>
  <si>
    <t>Variance</t>
  </si>
  <si>
    <t>GoUDevelopment</t>
  </si>
  <si>
    <t>NonWageRecurrent</t>
  </si>
  <si>
    <t>WageRecurrent</t>
  </si>
  <si>
    <t>Donor</t>
  </si>
  <si>
    <t>Grand Total</t>
  </si>
  <si>
    <t xml:space="preserve">*Note - grand total is hard coded from the book.  Summing the sector totals may give a different result due to rounding.  </t>
  </si>
  <si>
    <t>Content</t>
  </si>
  <si>
    <t>Intellectual Property</t>
  </si>
  <si>
    <t>Instantiation</t>
  </si>
  <si>
    <t>Published with permission of the Ministry of Finance, Planning and Economic Development</t>
  </si>
  <si>
    <t>Data provided by Ministry of Finance, Planning and Economic Development</t>
  </si>
  <si>
    <t>Excel file</t>
  </si>
  <si>
    <t>For public use and analysis</t>
  </si>
  <si>
    <t>English</t>
  </si>
  <si>
    <t>http://budget.go.ug/budget/sites/default/files/16_17_ApprovedBudget_LG.xlsx</t>
  </si>
  <si>
    <t>Local budget breakdown to subgrant level</t>
  </si>
  <si>
    <t>Published tables</t>
  </si>
  <si>
    <t>IPFs for LG 2016/17.  Also available in flat format.</t>
  </si>
  <si>
    <t>External Financing</t>
  </si>
  <si>
    <t>Created on behalf of the Overseas Development Institute (simon.cresswell@outlook.com)</t>
  </si>
  <si>
    <t>NOTE - this dataset is available in flat format, with additional fields on the dataportal:</t>
  </si>
  <si>
    <t>16_17_ApprovedBudget_Vol2</t>
  </si>
  <si>
    <t>Source: OTIMS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</si>
</sst>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* #,##0_-;\-* #,##0_-;_-* &quot;-&quot;??_-;_-@_-"/>
    <numFmt numFmtId="167" formatCode="_(* #,##0_);_(* \(#,##0\);_(* &quot;-&quot;??_);_(@_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0.000"/>
    <numFmt numFmtId="173" formatCode="#,##0.000000"/>
    <numFmt numFmtId="174" formatCode="_(* #,##0.0_);_(* \(#,##0.0\);_(* &quot;-&quot;??_);_(@_)"/>
    <numFmt numFmtId="175" formatCode="_-* #,##0.00\ _D_M_-;\-* #,##0.00\ _D_M_-;_-* &quot;-&quot;??\ _D_M_-;_-@_-"/>
    <numFmt numFmtId="176" formatCode="0.00_)"/>
    <numFmt numFmtId="177" formatCode="#,##0.0"/>
    <numFmt numFmtId="178" formatCode="0.0%"/>
    <numFmt numFmtId="179" formatCode="_(* #,##0.00_);_(* \(#,##0.00\);_(* \-??_);_(@_)"/>
    <numFmt numFmtId="180" formatCode="[&gt;=0.05]#,##0.0;[&lt;=-0.05]\-#,##0.0;?0.0"/>
    <numFmt numFmtId="181" formatCode="[Black]#,##0.0;[Black]\-#,##0.0;;"/>
  </numFmts>
  <fonts count="46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CG Times"/>
      <family val="1"/>
    </font>
    <font>
      <sz val="10"/>
      <name val="MS Sans Serif"/>
      <family val="2"/>
    </font>
    <font>
      <sz val="8"/>
      <name val="Courier"/>
      <family val="3"/>
    </font>
    <font>
      <u/>
      <sz val="9.4499999999999993"/>
      <color indexed="12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sz val="12"/>
      <name val="Helv"/>
    </font>
    <font>
      <sz val="12"/>
      <name val="Arial"/>
      <family val="2"/>
    </font>
    <font>
      <sz val="10"/>
      <color rgb="FF000000"/>
      <name val="Arial"/>
      <family val="2"/>
    </font>
    <font>
      <sz val="10"/>
      <name val="Courier"/>
      <family val="3"/>
    </font>
    <font>
      <sz val="9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sz val="11"/>
      <color indexed="8"/>
      <name val="Calibri"/>
      <family val="2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sz val="20"/>
      <color rgb="FFC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751">
    <xf numFmtId="0" fontId="0" fillId="0" borderId="0" applyFill="0" applyProtection="0"/>
    <xf numFmtId="0" fontId="5" fillId="0" borderId="0" applyFill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/>
    <xf numFmtId="43" fontId="1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/>
    <xf numFmtId="43" fontId="1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/>
    <xf numFmtId="43" fontId="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178" fontId="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178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/>
    <xf numFmtId="43" fontId="15" fillId="0" borderId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3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/>
    <xf numFmtId="43" fontId="15" fillId="0" borderId="0"/>
    <xf numFmtId="0" fontId="1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/>
    <xf numFmtId="172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15" fillId="0" borderId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77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76" fontId="23" fillId="0" borderId="0" applyNumberFormat="0" applyFill="0" applyBorder="0" applyAlignment="0">
      <protection locked="0"/>
    </xf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24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5" fillId="0" borderId="0"/>
    <xf numFmtId="37" fontId="24" fillId="0" borderId="0"/>
    <xf numFmtId="0" fontId="15" fillId="0" borderId="0"/>
    <xf numFmtId="0" fontId="25" fillId="0" borderId="0"/>
    <xf numFmtId="37" fontId="24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24" fillId="0" borderId="0"/>
    <xf numFmtId="0" fontId="15" fillId="0" borderId="0"/>
    <xf numFmtId="0" fontId="25" fillId="0" borderId="0"/>
    <xf numFmtId="0" fontId="15" fillId="0" borderId="0"/>
    <xf numFmtId="37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24" fillId="0" borderId="0"/>
    <xf numFmtId="0" fontId="25" fillId="0" borderId="0"/>
    <xf numFmtId="0" fontId="15" fillId="0" borderId="0"/>
    <xf numFmtId="37" fontId="24" fillId="0" borderId="0"/>
    <xf numFmtId="0" fontId="1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24" fillId="0" borderId="0"/>
    <xf numFmtId="0" fontId="15" fillId="0" borderId="0"/>
    <xf numFmtId="0" fontId="15" fillId="0" borderId="0"/>
    <xf numFmtId="0" fontId="5" fillId="0" borderId="0" applyFill="0" applyProtection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24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17" fillId="0" borderId="0"/>
    <xf numFmtId="0" fontId="3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24" fillId="0" borderId="0"/>
    <xf numFmtId="0" fontId="15" fillId="0" borderId="0"/>
    <xf numFmtId="37" fontId="24" fillId="0" borderId="0"/>
    <xf numFmtId="0" fontId="15" fillId="0" borderId="0"/>
    <xf numFmtId="37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24" fillId="0" borderId="0"/>
    <xf numFmtId="37" fontId="24" fillId="0" borderId="0"/>
    <xf numFmtId="0" fontId="5" fillId="0" borderId="0"/>
    <xf numFmtId="0" fontId="5" fillId="0" borderId="0"/>
    <xf numFmtId="37" fontId="24" fillId="0" borderId="0"/>
    <xf numFmtId="37" fontId="24" fillId="0" borderId="0"/>
    <xf numFmtId="37" fontId="24" fillId="0" borderId="0"/>
    <xf numFmtId="0" fontId="15" fillId="0" borderId="0"/>
    <xf numFmtId="0" fontId="15" fillId="0" borderId="0"/>
    <xf numFmtId="0" fontId="25" fillId="0" borderId="0"/>
    <xf numFmtId="37" fontId="24" fillId="0" borderId="0"/>
    <xf numFmtId="0" fontId="2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2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25" fillId="0" borderId="0"/>
    <xf numFmtId="37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5" fillId="0" borderId="0"/>
    <xf numFmtId="0" fontId="25" fillId="0" borderId="0"/>
    <xf numFmtId="0" fontId="18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24" fillId="0" borderId="0"/>
    <xf numFmtId="0" fontId="3" fillId="0" borderId="0"/>
    <xf numFmtId="0" fontId="3" fillId="0" borderId="0"/>
    <xf numFmtId="37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180" fontId="14" fillId="0" borderId="0" applyFill="0" applyBorder="0" applyAlignment="0" applyProtection="0">
      <alignment horizontal="right"/>
    </xf>
    <xf numFmtId="180" fontId="14" fillId="0" borderId="0" applyFill="0" applyBorder="0" applyAlignment="0" applyProtection="0">
      <alignment horizontal="right"/>
    </xf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5" fillId="7" borderId="7" applyNumberFormat="0" applyFont="0" applyAlignment="0" applyProtection="0"/>
    <xf numFmtId="0" fontId="5" fillId="7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0" fontId="3" fillId="0" borderId="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 applyFill="1" applyProtection="1"/>
    <xf numFmtId="4" fontId="0" fillId="0" borderId="0" xfId="0" applyNumberFormat="1" applyFill="1" applyProtection="1"/>
    <xf numFmtId="0" fontId="6" fillId="0" borderId="0" xfId="0" applyFont="1" applyFill="1" applyProtection="1"/>
    <xf numFmtId="3" fontId="4" fillId="2" borderId="1" xfId="0" applyNumberFormat="1" applyFont="1" applyFill="1" applyBorder="1" applyProtection="1"/>
    <xf numFmtId="3" fontId="8" fillId="2" borderId="2" xfId="0" applyNumberFormat="1" applyFont="1" applyFill="1" applyBorder="1" applyProtection="1"/>
    <xf numFmtId="3" fontId="4" fillId="2" borderId="2" xfId="0" applyNumberFormat="1" applyFont="1" applyFill="1" applyBorder="1" applyProtection="1"/>
    <xf numFmtId="3" fontId="8" fillId="2" borderId="3" xfId="0" applyNumberFormat="1" applyFont="1" applyFill="1" applyBorder="1" applyProtection="1"/>
    <xf numFmtId="3" fontId="8" fillId="2" borderId="1" xfId="0" applyNumberFormat="1" applyFont="1" applyFill="1" applyBorder="1" applyProtection="1"/>
    <xf numFmtId="3" fontId="4" fillId="2" borderId="3" xfId="0" applyNumberFormat="1" applyFont="1" applyFill="1" applyBorder="1" applyProtection="1"/>
    <xf numFmtId="3" fontId="6" fillId="3" borderId="4" xfId="0" applyNumberFormat="1" applyFont="1" applyFill="1" applyBorder="1" applyProtection="1"/>
    <xf numFmtId="3" fontId="6" fillId="4" borderId="4" xfId="0" applyNumberFormat="1" applyFont="1" applyFill="1" applyBorder="1" applyProtection="1"/>
    <xf numFmtId="3" fontId="6" fillId="6" borderId="4" xfId="0" applyNumberFormat="1" applyFont="1" applyFill="1" applyBorder="1" applyProtection="1"/>
    <xf numFmtId="3" fontId="6" fillId="5" borderId="4" xfId="0" applyNumberFormat="1" applyFont="1" applyFill="1" applyBorder="1" applyProtection="1"/>
    <xf numFmtId="3" fontId="6" fillId="3" borderId="5" xfId="0" applyNumberFormat="1" applyFont="1" applyFill="1" applyBorder="1" applyAlignment="1" applyProtection="1">
      <alignment vertical="center" wrapText="1"/>
    </xf>
    <xf numFmtId="3" fontId="6" fillId="4" borderId="5" xfId="0" applyNumberFormat="1" applyFont="1" applyFill="1" applyBorder="1" applyAlignment="1" applyProtection="1">
      <alignment vertical="center" wrapText="1"/>
    </xf>
    <xf numFmtId="3" fontId="6" fillId="6" borderId="5" xfId="0" applyNumberFormat="1" applyFont="1" applyFill="1" applyBorder="1" applyAlignment="1" applyProtection="1">
      <alignment vertical="center" wrapText="1"/>
    </xf>
    <xf numFmtId="3" fontId="6" fillId="5" borderId="5" xfId="0" applyNumberFormat="1" applyFont="1" applyFill="1" applyBorder="1" applyAlignment="1" applyProtection="1">
      <alignment vertical="center" wrapText="1"/>
    </xf>
    <xf numFmtId="3" fontId="0" fillId="0" borderId="4" xfId="0" applyNumberFormat="1" applyFill="1" applyBorder="1" applyProtection="1"/>
    <xf numFmtId="3" fontId="0" fillId="2" borderId="4" xfId="0" applyNumberFormat="1" applyFill="1" applyBorder="1" applyProtection="1"/>
    <xf numFmtId="3" fontId="0" fillId="4" borderId="4" xfId="0" applyNumberFormat="1" applyFill="1" applyBorder="1" applyProtection="1"/>
    <xf numFmtId="3" fontId="0" fillId="6" borderId="4" xfId="0" applyNumberFormat="1" applyFill="1" applyBorder="1" applyProtection="1"/>
    <xf numFmtId="3" fontId="0" fillId="5" borderId="4" xfId="0" applyNumberFormat="1" applyFill="1" applyBorder="1" applyProtection="1"/>
    <xf numFmtId="3" fontId="5" fillId="0" borderId="4" xfId="0" applyNumberFormat="1" applyFont="1" applyFill="1" applyBorder="1" applyProtection="1"/>
    <xf numFmtId="3" fontId="4" fillId="0" borderId="4" xfId="0" applyNumberFormat="1" applyFont="1" applyFill="1" applyBorder="1" applyProtection="1"/>
    <xf numFmtId="3" fontId="4" fillId="2" borderId="4" xfId="0" applyNumberFormat="1" applyFont="1" applyFill="1" applyBorder="1" applyProtection="1"/>
    <xf numFmtId="3" fontId="4" fillId="3" borderId="4" xfId="0" applyNumberFormat="1" applyFont="1" applyFill="1" applyBorder="1" applyProtection="1"/>
    <xf numFmtId="3" fontId="4" fillId="4" borderId="4" xfId="0" applyNumberFormat="1" applyFont="1" applyFill="1" applyBorder="1" applyProtection="1"/>
    <xf numFmtId="3" fontId="4" fillId="6" borderId="4" xfId="0" applyNumberFormat="1" applyFont="1" applyFill="1" applyBorder="1" applyProtection="1"/>
    <xf numFmtId="3" fontId="4" fillId="5" borderId="4" xfId="0" applyNumberFormat="1" applyFont="1" applyFill="1" applyBorder="1" applyProtection="1"/>
    <xf numFmtId="0" fontId="4" fillId="0" borderId="0" xfId="0" applyFont="1" applyFill="1" applyProtection="1"/>
    <xf numFmtId="3" fontId="30" fillId="2" borderId="4" xfId="0" applyNumberFormat="1" applyFont="1" applyFill="1" applyBorder="1" applyProtection="1"/>
    <xf numFmtId="3" fontId="0" fillId="0" borderId="4" xfId="0" applyNumberFormat="1" applyFill="1" applyBorder="1" applyAlignment="1" applyProtection="1">
      <alignment horizontal="left"/>
    </xf>
    <xf numFmtId="3" fontId="7" fillId="0" borderId="4" xfId="0" applyNumberFormat="1" applyFont="1" applyFill="1" applyBorder="1" applyAlignment="1" applyProtection="1">
      <alignment horizontal="left"/>
    </xf>
    <xf numFmtId="1" fontId="10" fillId="2" borderId="4" xfId="0" applyNumberFormat="1" applyFont="1" applyFill="1" applyBorder="1" applyAlignment="1">
      <alignment horizontal="left"/>
    </xf>
    <xf numFmtId="3" fontId="9" fillId="0" borderId="4" xfId="0" applyNumberFormat="1" applyFont="1" applyFill="1" applyBorder="1" applyAlignment="1" applyProtection="1">
      <alignment horizontal="left"/>
    </xf>
    <xf numFmtId="3" fontId="29" fillId="2" borderId="4" xfId="0" applyNumberFormat="1" applyFont="1" applyFill="1" applyBorder="1" applyAlignment="1">
      <alignment horizontal="left"/>
    </xf>
    <xf numFmtId="3" fontId="6" fillId="3" borderId="6" xfId="0" applyNumberFormat="1" applyFont="1" applyFill="1" applyBorder="1" applyAlignment="1" applyProtection="1">
      <alignment horizontal="left"/>
    </xf>
    <xf numFmtId="3" fontId="0" fillId="4" borderId="6" xfId="0" applyNumberFormat="1" applyFill="1" applyBorder="1" applyAlignment="1" applyProtection="1">
      <alignment horizontal="left"/>
    </xf>
    <xf numFmtId="3" fontId="6" fillId="6" borderId="6" xfId="0" applyNumberFormat="1" applyFont="1" applyFill="1" applyBorder="1" applyAlignment="1" applyProtection="1">
      <alignment horizontal="left"/>
    </xf>
    <xf numFmtId="3" fontId="0" fillId="6" borderId="6" xfId="0" applyNumberFormat="1" applyFill="1" applyBorder="1" applyAlignment="1" applyProtection="1">
      <alignment horizontal="left"/>
    </xf>
    <xf numFmtId="3" fontId="6" fillId="5" borderId="6" xfId="0" applyNumberFormat="1" applyFont="1" applyFill="1" applyBorder="1" applyAlignment="1" applyProtection="1">
      <alignment horizontal="left"/>
    </xf>
    <xf numFmtId="3" fontId="0" fillId="5" borderId="6" xfId="0" applyNumberForma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3" fontId="31" fillId="0" borderId="4" xfId="0" applyNumberFormat="1" applyFont="1" applyFill="1" applyBorder="1" applyProtection="1"/>
    <xf numFmtId="3" fontId="31" fillId="2" borderId="1" xfId="0" applyNumberFormat="1" applyFont="1" applyFill="1" applyBorder="1" applyProtection="1"/>
    <xf numFmtId="1" fontId="32" fillId="2" borderId="4" xfId="0" applyNumberFormat="1" applyFont="1" applyFill="1" applyBorder="1" applyAlignment="1">
      <alignment horizontal="left"/>
    </xf>
    <xf numFmtId="3" fontId="33" fillId="2" borderId="4" xfId="0" applyNumberFormat="1" applyFont="1" applyFill="1" applyBorder="1" applyProtection="1"/>
    <xf numFmtId="3" fontId="31" fillId="2" borderId="4" xfId="0" applyNumberFormat="1" applyFont="1" applyFill="1" applyBorder="1" applyProtection="1"/>
    <xf numFmtId="0" fontId="33" fillId="0" borderId="0" xfId="0" applyFont="1" applyFill="1" applyProtection="1"/>
    <xf numFmtId="3" fontId="31" fillId="2" borderId="2" xfId="0" applyNumberFormat="1" applyFont="1" applyFill="1" applyBorder="1" applyProtection="1"/>
    <xf numFmtId="3" fontId="34" fillId="0" borderId="4" xfId="0" applyNumberFormat="1" applyFont="1" applyFill="1" applyBorder="1" applyAlignment="1" applyProtection="1">
      <alignment horizontal="left"/>
    </xf>
    <xf numFmtId="3" fontId="33" fillId="0" borderId="4" xfId="0" applyNumberFormat="1" applyFont="1" applyFill="1" applyBorder="1" applyProtection="1"/>
    <xf numFmtId="3" fontId="31" fillId="2" borderId="3" xfId="0" applyNumberFormat="1" applyFont="1" applyFill="1" applyBorder="1" applyProtection="1"/>
    <xf numFmtId="3" fontId="10" fillId="2" borderId="6" xfId="0" applyNumberFormat="1" applyFont="1" applyFill="1" applyBorder="1" applyAlignment="1">
      <alignment horizontal="left" vertical="center" wrapText="1"/>
    </xf>
    <xf numFmtId="3" fontId="34" fillId="0" borderId="4" xfId="0" applyNumberFormat="1" applyFont="1" applyFill="1" applyBorder="1" applyAlignment="1" applyProtection="1">
      <alignment vertical="center" wrapText="1"/>
    </xf>
    <xf numFmtId="3" fontId="9" fillId="0" borderId="4" xfId="0" applyNumberFormat="1" applyFont="1" applyFill="1" applyBorder="1" applyAlignment="1" applyProtection="1">
      <alignment vertical="center" wrapText="1"/>
    </xf>
    <xf numFmtId="3" fontId="29" fillId="2" borderId="6" xfId="0" applyNumberFormat="1" applyFont="1" applyFill="1" applyBorder="1" applyAlignment="1">
      <alignment horizontal="left" vertical="center" wrapText="1"/>
    </xf>
    <xf numFmtId="3" fontId="32" fillId="2" borderId="6" xfId="0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vertical="center"/>
    </xf>
    <xf numFmtId="3" fontId="4" fillId="2" borderId="1" xfId="0" applyNumberFormat="1" applyFont="1" applyFill="1" applyBorder="1" applyAlignment="1" applyProtection="1"/>
    <xf numFmtId="3" fontId="4" fillId="2" borderId="2" xfId="0" applyNumberFormat="1" applyFont="1" applyFill="1" applyBorder="1" applyAlignment="1" applyProtection="1"/>
    <xf numFmtId="3" fontId="4" fillId="2" borderId="3" xfId="0" applyNumberFormat="1" applyFont="1" applyFill="1" applyBorder="1" applyAlignment="1" applyProtection="1"/>
    <xf numFmtId="0" fontId="36" fillId="8" borderId="0" xfId="10748" applyFont="1" applyFill="1"/>
    <xf numFmtId="0" fontId="1" fillId="8" borderId="0" xfId="10748" applyFill="1"/>
    <xf numFmtId="0" fontId="38" fillId="8" borderId="0" xfId="10749" applyFont="1" applyFill="1"/>
    <xf numFmtId="0" fontId="39" fillId="8" borderId="0" xfId="10748" applyFont="1" applyFill="1"/>
    <xf numFmtId="0" fontId="1" fillId="8" borderId="0" xfId="10748" applyFill="1" applyBorder="1"/>
    <xf numFmtId="0" fontId="1" fillId="8" borderId="8" xfId="10748" applyFill="1" applyBorder="1"/>
    <xf numFmtId="0" fontId="10" fillId="8" borderId="8" xfId="10748" applyFont="1" applyFill="1" applyBorder="1"/>
    <xf numFmtId="166" fontId="0" fillId="8" borderId="0" xfId="10750" applyNumberFormat="1" applyFont="1" applyFill="1"/>
    <xf numFmtId="43" fontId="0" fillId="8" borderId="0" xfId="10750" applyFont="1" applyFill="1"/>
    <xf numFmtId="166" fontId="0" fillId="8" borderId="8" xfId="10750" applyNumberFormat="1" applyFont="1" applyFill="1" applyBorder="1"/>
    <xf numFmtId="43" fontId="0" fillId="8" borderId="8" xfId="10750" applyFont="1" applyFill="1" applyBorder="1"/>
    <xf numFmtId="166" fontId="10" fillId="8" borderId="8" xfId="10750" applyNumberFormat="1" applyFont="1" applyFill="1" applyBorder="1" applyAlignment="1">
      <alignment horizontal="right" indent="7"/>
    </xf>
    <xf numFmtId="43" fontId="0" fillId="8" borderId="0" xfId="10750" applyFont="1" applyFill="1" applyBorder="1"/>
    <xf numFmtId="0" fontId="40" fillId="8" borderId="0" xfId="10748" applyFont="1" applyFill="1"/>
    <xf numFmtId="0" fontId="10" fillId="8" borderId="4" xfId="10748" applyFont="1" applyFill="1" applyBorder="1" applyAlignment="1">
      <alignment horizontal="left" vertical="top" wrapText="1"/>
    </xf>
    <xf numFmtId="0" fontId="41" fillId="8" borderId="4" xfId="10748" applyFont="1" applyFill="1" applyBorder="1" applyAlignment="1">
      <alignment horizontal="left" vertical="top" wrapText="1"/>
    </xf>
    <xf numFmtId="0" fontId="1" fillId="8" borderId="0" xfId="10748" applyFill="1" applyAlignment="1">
      <alignment wrapText="1"/>
    </xf>
    <xf numFmtId="0" fontId="4" fillId="0" borderId="8" xfId="0" applyFont="1" applyFill="1" applyBorder="1" applyProtection="1"/>
    <xf numFmtId="0" fontId="4" fillId="0" borderId="9" xfId="0" applyFont="1" applyFill="1" applyBorder="1" applyProtection="1"/>
    <xf numFmtId="166" fontId="0" fillId="0" borderId="0" xfId="10747" applyNumberFormat="1" applyFont="1" applyFill="1" applyProtection="1"/>
    <xf numFmtId="166" fontId="4" fillId="0" borderId="9" xfId="10747" applyNumberFormat="1" applyFont="1" applyFill="1" applyBorder="1" applyProtection="1"/>
    <xf numFmtId="0" fontId="42" fillId="8" borderId="0" xfId="0" applyFont="1" applyFill="1"/>
    <xf numFmtId="0" fontId="43" fillId="8" borderId="0" xfId="10749" applyFont="1" applyFill="1"/>
    <xf numFmtId="0" fontId="44" fillId="8" borderId="0" xfId="0" applyFont="1" applyFill="1"/>
    <xf numFmtId="0" fontId="45" fillId="8" borderId="0" xfId="10749" applyFont="1" applyFill="1"/>
    <xf numFmtId="0" fontId="41" fillId="8" borderId="4" xfId="0" applyFont="1" applyFill="1" applyBorder="1" applyAlignment="1">
      <alignment horizontal="left" vertical="top" wrapText="1"/>
    </xf>
    <xf numFmtId="14" fontId="41" fillId="8" borderId="4" xfId="0" applyNumberFormat="1" applyFont="1" applyFill="1" applyBorder="1" applyAlignment="1">
      <alignment horizontal="left" vertical="top" wrapText="1"/>
    </xf>
    <xf numFmtId="3" fontId="31" fillId="9" borderId="4" xfId="0" applyNumberFormat="1" applyFont="1" applyFill="1" applyBorder="1" applyProtection="1"/>
    <xf numFmtId="3" fontId="6" fillId="5" borderId="10" xfId="0" applyNumberFormat="1" applyFont="1" applyFill="1" applyBorder="1" applyAlignment="1" applyProtection="1">
      <alignment vertical="center" wrapText="1"/>
    </xf>
    <xf numFmtId="3" fontId="33" fillId="9" borderId="6" xfId="0" applyNumberFormat="1" applyFont="1" applyFill="1" applyBorder="1" applyAlignment="1" applyProtection="1">
      <alignment horizontal="left"/>
    </xf>
    <xf numFmtId="3" fontId="6" fillId="5" borderId="1" xfId="0" applyNumberFormat="1" applyFont="1" applyFill="1" applyBorder="1" applyProtection="1"/>
    <xf numFmtId="3" fontId="0" fillId="5" borderId="11" xfId="0" applyNumberFormat="1" applyFill="1" applyBorder="1" applyAlignment="1" applyProtection="1">
      <alignment horizontal="left"/>
    </xf>
    <xf numFmtId="3" fontId="31" fillId="9" borderId="12" xfId="0" applyNumberFormat="1" applyFont="1" applyFill="1" applyBorder="1" applyAlignment="1" applyProtection="1">
      <alignment vertical="center" wrapText="1"/>
    </xf>
    <xf numFmtId="3" fontId="33" fillId="9" borderId="4" xfId="0" applyNumberFormat="1" applyFont="1" applyFill="1" applyBorder="1" applyProtection="1"/>
    <xf numFmtId="3" fontId="6" fillId="0" borderId="4" xfId="0" applyNumberFormat="1" applyFont="1" applyFill="1" applyBorder="1" applyAlignment="1" applyProtection="1">
      <alignment horizontal="left" vertical="center"/>
    </xf>
    <xf numFmtId="3" fontId="8" fillId="0" borderId="4" xfId="0" applyNumberFormat="1" applyFont="1" applyFill="1" applyBorder="1" applyAlignment="1" applyProtection="1">
      <alignment horizontal="left" vertical="center"/>
    </xf>
    <xf numFmtId="3" fontId="4" fillId="2" borderId="1" xfId="0" applyNumberFormat="1" applyFont="1" applyFill="1" applyBorder="1" applyAlignment="1" applyProtection="1">
      <alignment horizontal="center"/>
    </xf>
    <xf numFmtId="3" fontId="4" fillId="2" borderId="2" xfId="0" applyNumberFormat="1" applyFont="1" applyFill="1" applyBorder="1" applyAlignment="1" applyProtection="1">
      <alignment horizontal="center"/>
    </xf>
    <xf numFmtId="3" fontId="4" fillId="2" borderId="3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Protection="1"/>
  </cellXfs>
  <cellStyles count="10751">
    <cellStyle name="1 indent" xfId="5" xr:uid="{00000000-0005-0000-0000-000000000000}"/>
    <cellStyle name="2 indents" xfId="6" xr:uid="{00000000-0005-0000-0000-000001000000}"/>
    <cellStyle name="3 indents" xfId="7" xr:uid="{00000000-0005-0000-0000-000002000000}"/>
    <cellStyle name="4 indents" xfId="8" xr:uid="{00000000-0005-0000-0000-000003000000}"/>
    <cellStyle name="Comma" xfId="10747" builtinId="3"/>
    <cellStyle name="Comma [0] 2" xfId="9" xr:uid="{00000000-0005-0000-0000-000004000000}"/>
    <cellStyle name="Comma 10" xfId="10" xr:uid="{00000000-0005-0000-0000-000005000000}"/>
    <cellStyle name="Comma 10 10" xfId="11" xr:uid="{00000000-0005-0000-0000-000006000000}"/>
    <cellStyle name="Comma 10 11" xfId="12" xr:uid="{00000000-0005-0000-0000-000007000000}"/>
    <cellStyle name="Comma 10 12" xfId="13" xr:uid="{00000000-0005-0000-0000-000008000000}"/>
    <cellStyle name="Comma 10 13" xfId="14" xr:uid="{00000000-0005-0000-0000-000009000000}"/>
    <cellStyle name="Comma 10 14" xfId="15" xr:uid="{00000000-0005-0000-0000-00000A000000}"/>
    <cellStyle name="Comma 10 15" xfId="16" xr:uid="{00000000-0005-0000-0000-00000B000000}"/>
    <cellStyle name="Comma 10 16" xfId="17" xr:uid="{00000000-0005-0000-0000-00000C000000}"/>
    <cellStyle name="Comma 10 17" xfId="18" xr:uid="{00000000-0005-0000-0000-00000D000000}"/>
    <cellStyle name="Comma 10 18" xfId="19" xr:uid="{00000000-0005-0000-0000-00000E000000}"/>
    <cellStyle name="Comma 10 19" xfId="20" xr:uid="{00000000-0005-0000-0000-00000F000000}"/>
    <cellStyle name="Comma 10 2" xfId="21" xr:uid="{00000000-0005-0000-0000-000010000000}"/>
    <cellStyle name="Comma 10 2 10" xfId="22" xr:uid="{00000000-0005-0000-0000-000011000000}"/>
    <cellStyle name="Comma 10 2 11" xfId="23" xr:uid="{00000000-0005-0000-0000-000012000000}"/>
    <cellStyle name="Comma 10 2 12" xfId="24" xr:uid="{00000000-0005-0000-0000-000013000000}"/>
    <cellStyle name="Comma 10 2 13" xfId="25" xr:uid="{00000000-0005-0000-0000-000014000000}"/>
    <cellStyle name="Comma 10 2 14" xfId="26" xr:uid="{00000000-0005-0000-0000-000015000000}"/>
    <cellStyle name="Comma 10 2 15" xfId="27" xr:uid="{00000000-0005-0000-0000-000016000000}"/>
    <cellStyle name="Comma 10 2 16" xfId="28" xr:uid="{00000000-0005-0000-0000-000017000000}"/>
    <cellStyle name="Comma 10 2 17" xfId="29" xr:uid="{00000000-0005-0000-0000-000018000000}"/>
    <cellStyle name="Comma 10 2 18" xfId="30" xr:uid="{00000000-0005-0000-0000-000019000000}"/>
    <cellStyle name="Comma 10 2 19" xfId="31" xr:uid="{00000000-0005-0000-0000-00001A000000}"/>
    <cellStyle name="Comma 10 2 2" xfId="32" xr:uid="{00000000-0005-0000-0000-00001B000000}"/>
    <cellStyle name="Comma 10 2 2 2" xfId="33" xr:uid="{00000000-0005-0000-0000-00001C000000}"/>
    <cellStyle name="Comma 10 2 2 2 2" xfId="34" xr:uid="{00000000-0005-0000-0000-00001D000000}"/>
    <cellStyle name="Comma 10 2 2 2 3" xfId="35" xr:uid="{00000000-0005-0000-0000-00001E000000}"/>
    <cellStyle name="Comma 10 2 2 2 4" xfId="36" xr:uid="{00000000-0005-0000-0000-00001F000000}"/>
    <cellStyle name="Comma 10 2 2 2 5" xfId="37" xr:uid="{00000000-0005-0000-0000-000020000000}"/>
    <cellStyle name="Comma 10 2 2 3" xfId="38" xr:uid="{00000000-0005-0000-0000-000021000000}"/>
    <cellStyle name="Comma 10 2 2 4" xfId="39" xr:uid="{00000000-0005-0000-0000-000022000000}"/>
    <cellStyle name="Comma 10 2 2 5" xfId="40" xr:uid="{00000000-0005-0000-0000-000023000000}"/>
    <cellStyle name="Comma 10 2 2 6" xfId="41" xr:uid="{00000000-0005-0000-0000-000024000000}"/>
    <cellStyle name="Comma 10 2 20" xfId="42" xr:uid="{00000000-0005-0000-0000-000025000000}"/>
    <cellStyle name="Comma 10 2 21" xfId="43" xr:uid="{00000000-0005-0000-0000-000026000000}"/>
    <cellStyle name="Comma 10 2 22" xfId="44" xr:uid="{00000000-0005-0000-0000-000027000000}"/>
    <cellStyle name="Comma 10 2 23" xfId="45" xr:uid="{00000000-0005-0000-0000-000028000000}"/>
    <cellStyle name="Comma 10 2 24" xfId="46" xr:uid="{00000000-0005-0000-0000-000029000000}"/>
    <cellStyle name="Comma 10 2 25" xfId="47" xr:uid="{00000000-0005-0000-0000-00002A000000}"/>
    <cellStyle name="Comma 10 2 26" xfId="48" xr:uid="{00000000-0005-0000-0000-00002B000000}"/>
    <cellStyle name="Comma 10 2 27" xfId="49" xr:uid="{00000000-0005-0000-0000-00002C000000}"/>
    <cellStyle name="Comma 10 2 3" xfId="50" xr:uid="{00000000-0005-0000-0000-00002D000000}"/>
    <cellStyle name="Comma 10 2 3 2" xfId="51" xr:uid="{00000000-0005-0000-0000-00002E000000}"/>
    <cellStyle name="Comma 10 2 3 3" xfId="52" xr:uid="{00000000-0005-0000-0000-00002F000000}"/>
    <cellStyle name="Comma 10 2 3 4" xfId="53" xr:uid="{00000000-0005-0000-0000-000030000000}"/>
    <cellStyle name="Comma 10 2 3 5" xfId="54" xr:uid="{00000000-0005-0000-0000-000031000000}"/>
    <cellStyle name="Comma 10 2 4" xfId="55" xr:uid="{00000000-0005-0000-0000-000032000000}"/>
    <cellStyle name="Comma 10 2 5" xfId="56" xr:uid="{00000000-0005-0000-0000-000033000000}"/>
    <cellStyle name="Comma 10 2 6" xfId="57" xr:uid="{00000000-0005-0000-0000-000034000000}"/>
    <cellStyle name="Comma 10 2 7" xfId="58" xr:uid="{00000000-0005-0000-0000-000035000000}"/>
    <cellStyle name="Comma 10 2 8" xfId="59" xr:uid="{00000000-0005-0000-0000-000036000000}"/>
    <cellStyle name="Comma 10 2 9" xfId="60" xr:uid="{00000000-0005-0000-0000-000037000000}"/>
    <cellStyle name="Comma 10 20" xfId="61" xr:uid="{00000000-0005-0000-0000-000038000000}"/>
    <cellStyle name="Comma 10 21" xfId="62" xr:uid="{00000000-0005-0000-0000-000039000000}"/>
    <cellStyle name="Comma 10 22" xfId="63" xr:uid="{00000000-0005-0000-0000-00003A000000}"/>
    <cellStyle name="Comma 10 23" xfId="64" xr:uid="{00000000-0005-0000-0000-00003B000000}"/>
    <cellStyle name="Comma 10 23 2" xfId="65" xr:uid="{00000000-0005-0000-0000-00003C000000}"/>
    <cellStyle name="Comma 10 23 2 2" xfId="66" xr:uid="{00000000-0005-0000-0000-00003D000000}"/>
    <cellStyle name="Comma 10 23 2 2 2" xfId="67" xr:uid="{00000000-0005-0000-0000-00003E000000}"/>
    <cellStyle name="Comma 10 23 2 3" xfId="68" xr:uid="{00000000-0005-0000-0000-00003F000000}"/>
    <cellStyle name="Comma 10 23 3" xfId="69" xr:uid="{00000000-0005-0000-0000-000040000000}"/>
    <cellStyle name="Comma 10 23 3 2" xfId="70" xr:uid="{00000000-0005-0000-0000-000041000000}"/>
    <cellStyle name="Comma 10 23 3 2 2" xfId="71" xr:uid="{00000000-0005-0000-0000-000042000000}"/>
    <cellStyle name="Comma 10 23 3 3" xfId="72" xr:uid="{00000000-0005-0000-0000-000043000000}"/>
    <cellStyle name="Comma 10 23 4" xfId="73" xr:uid="{00000000-0005-0000-0000-000044000000}"/>
    <cellStyle name="Comma 10 24" xfId="74" xr:uid="{00000000-0005-0000-0000-000045000000}"/>
    <cellStyle name="Comma 10 24 2" xfId="75" xr:uid="{00000000-0005-0000-0000-000046000000}"/>
    <cellStyle name="Comma 10 24 2 2" xfId="76" xr:uid="{00000000-0005-0000-0000-000047000000}"/>
    <cellStyle name="Comma 10 24 3" xfId="77" xr:uid="{00000000-0005-0000-0000-000048000000}"/>
    <cellStyle name="Comma 10 25" xfId="78" xr:uid="{00000000-0005-0000-0000-000049000000}"/>
    <cellStyle name="Comma 10 25 2" xfId="79" xr:uid="{00000000-0005-0000-0000-00004A000000}"/>
    <cellStyle name="Comma 10 25 2 2" xfId="80" xr:uid="{00000000-0005-0000-0000-00004B000000}"/>
    <cellStyle name="Comma 10 25 3" xfId="81" xr:uid="{00000000-0005-0000-0000-00004C000000}"/>
    <cellStyle name="Comma 10 26" xfId="82" xr:uid="{00000000-0005-0000-0000-00004D000000}"/>
    <cellStyle name="Comma 10 27" xfId="83" xr:uid="{00000000-0005-0000-0000-00004E000000}"/>
    <cellStyle name="Comma 10 3" xfId="84" xr:uid="{00000000-0005-0000-0000-00004F000000}"/>
    <cellStyle name="Comma 10 3 2" xfId="85" xr:uid="{00000000-0005-0000-0000-000050000000}"/>
    <cellStyle name="Comma 10 3 2 2" xfId="86" xr:uid="{00000000-0005-0000-0000-000051000000}"/>
    <cellStyle name="Comma 10 3 2 2 2" xfId="87" xr:uid="{00000000-0005-0000-0000-000052000000}"/>
    <cellStyle name="Comma 10 3 2 2 2 2" xfId="88" xr:uid="{00000000-0005-0000-0000-000053000000}"/>
    <cellStyle name="Comma 10 3 2 2 2 2 2" xfId="89" xr:uid="{00000000-0005-0000-0000-000054000000}"/>
    <cellStyle name="Comma 10 3 2 2 2 3" xfId="90" xr:uid="{00000000-0005-0000-0000-000055000000}"/>
    <cellStyle name="Comma 10 3 2 2 3" xfId="91" xr:uid="{00000000-0005-0000-0000-000056000000}"/>
    <cellStyle name="Comma 10 3 2 2 3 2" xfId="92" xr:uid="{00000000-0005-0000-0000-000057000000}"/>
    <cellStyle name="Comma 10 3 2 2 3 2 2" xfId="93" xr:uid="{00000000-0005-0000-0000-000058000000}"/>
    <cellStyle name="Comma 10 3 2 2 3 3" xfId="94" xr:uid="{00000000-0005-0000-0000-000059000000}"/>
    <cellStyle name="Comma 10 3 2 2 4" xfId="95" xr:uid="{00000000-0005-0000-0000-00005A000000}"/>
    <cellStyle name="Comma 10 3 2 2 4 2" xfId="96" xr:uid="{00000000-0005-0000-0000-00005B000000}"/>
    <cellStyle name="Comma 10 3 2 2 5" xfId="97" xr:uid="{00000000-0005-0000-0000-00005C000000}"/>
    <cellStyle name="Comma 10 3 2 3" xfId="98" xr:uid="{00000000-0005-0000-0000-00005D000000}"/>
    <cellStyle name="Comma 10 3 2 3 2" xfId="99" xr:uid="{00000000-0005-0000-0000-00005E000000}"/>
    <cellStyle name="Comma 10 3 2 3 2 2" xfId="100" xr:uid="{00000000-0005-0000-0000-00005F000000}"/>
    <cellStyle name="Comma 10 3 2 3 2 2 2" xfId="101" xr:uid="{00000000-0005-0000-0000-000060000000}"/>
    <cellStyle name="Comma 10 3 2 3 2 3" xfId="102" xr:uid="{00000000-0005-0000-0000-000061000000}"/>
    <cellStyle name="Comma 10 3 2 3 3" xfId="103" xr:uid="{00000000-0005-0000-0000-000062000000}"/>
    <cellStyle name="Comma 10 3 2 3 3 2" xfId="104" xr:uid="{00000000-0005-0000-0000-000063000000}"/>
    <cellStyle name="Comma 10 3 2 3 4" xfId="105" xr:uid="{00000000-0005-0000-0000-000064000000}"/>
    <cellStyle name="Comma 10 3 2 4" xfId="106" xr:uid="{00000000-0005-0000-0000-000065000000}"/>
    <cellStyle name="Comma 10 3 2 5" xfId="107" xr:uid="{00000000-0005-0000-0000-000066000000}"/>
    <cellStyle name="Comma 10 3 3" xfId="108" xr:uid="{00000000-0005-0000-0000-000067000000}"/>
    <cellStyle name="Comma 10 3 3 2" xfId="109" xr:uid="{00000000-0005-0000-0000-000068000000}"/>
    <cellStyle name="Comma 10 3 3 2 2" xfId="110" xr:uid="{00000000-0005-0000-0000-000069000000}"/>
    <cellStyle name="Comma 10 3 3 2 2 2" xfId="111" xr:uid="{00000000-0005-0000-0000-00006A000000}"/>
    <cellStyle name="Comma 10 3 3 2 3" xfId="112" xr:uid="{00000000-0005-0000-0000-00006B000000}"/>
    <cellStyle name="Comma 10 3 3 3" xfId="113" xr:uid="{00000000-0005-0000-0000-00006C000000}"/>
    <cellStyle name="Comma 10 3 3 3 2" xfId="114" xr:uid="{00000000-0005-0000-0000-00006D000000}"/>
    <cellStyle name="Comma 10 3 3 3 2 2" xfId="115" xr:uid="{00000000-0005-0000-0000-00006E000000}"/>
    <cellStyle name="Comma 10 3 3 3 3" xfId="116" xr:uid="{00000000-0005-0000-0000-00006F000000}"/>
    <cellStyle name="Comma 10 3 3 4" xfId="117" xr:uid="{00000000-0005-0000-0000-000070000000}"/>
    <cellStyle name="Comma 10 3 3 4 2" xfId="118" xr:uid="{00000000-0005-0000-0000-000071000000}"/>
    <cellStyle name="Comma 10 3 3 5" xfId="119" xr:uid="{00000000-0005-0000-0000-000072000000}"/>
    <cellStyle name="Comma 10 3 4" xfId="120" xr:uid="{00000000-0005-0000-0000-000073000000}"/>
    <cellStyle name="Comma 10 3 4 2" xfId="121" xr:uid="{00000000-0005-0000-0000-000074000000}"/>
    <cellStyle name="Comma 10 3 4 2 2" xfId="122" xr:uid="{00000000-0005-0000-0000-000075000000}"/>
    <cellStyle name="Comma 10 3 4 2 2 2" xfId="123" xr:uid="{00000000-0005-0000-0000-000076000000}"/>
    <cellStyle name="Comma 10 3 4 2 3" xfId="124" xr:uid="{00000000-0005-0000-0000-000077000000}"/>
    <cellStyle name="Comma 10 3 4 3" xfId="125" xr:uid="{00000000-0005-0000-0000-000078000000}"/>
    <cellStyle name="Comma 10 3 4 3 2" xfId="126" xr:uid="{00000000-0005-0000-0000-000079000000}"/>
    <cellStyle name="Comma 10 3 4 4" xfId="127" xr:uid="{00000000-0005-0000-0000-00007A000000}"/>
    <cellStyle name="Comma 10 3 5" xfId="128" xr:uid="{00000000-0005-0000-0000-00007B000000}"/>
    <cellStyle name="Comma 10 3 6" xfId="129" xr:uid="{00000000-0005-0000-0000-00007C000000}"/>
    <cellStyle name="Comma 10 3 7" xfId="130" xr:uid="{00000000-0005-0000-0000-00007D000000}"/>
    <cellStyle name="Comma 10 4" xfId="131" xr:uid="{00000000-0005-0000-0000-00007E000000}"/>
    <cellStyle name="Comma 10 4 2" xfId="132" xr:uid="{00000000-0005-0000-0000-00007F000000}"/>
    <cellStyle name="Comma 10 4 2 2" xfId="133" xr:uid="{00000000-0005-0000-0000-000080000000}"/>
    <cellStyle name="Comma 10 4 2 2 2" xfId="134" xr:uid="{00000000-0005-0000-0000-000081000000}"/>
    <cellStyle name="Comma 10 4 2 2 2 2" xfId="135" xr:uid="{00000000-0005-0000-0000-000082000000}"/>
    <cellStyle name="Comma 10 4 2 2 2 2 2" xfId="136" xr:uid="{00000000-0005-0000-0000-000083000000}"/>
    <cellStyle name="Comma 10 4 2 2 2 3" xfId="137" xr:uid="{00000000-0005-0000-0000-000084000000}"/>
    <cellStyle name="Comma 10 4 2 2 3" xfId="138" xr:uid="{00000000-0005-0000-0000-000085000000}"/>
    <cellStyle name="Comma 10 4 2 2 3 2" xfId="139" xr:uid="{00000000-0005-0000-0000-000086000000}"/>
    <cellStyle name="Comma 10 4 2 2 4" xfId="140" xr:uid="{00000000-0005-0000-0000-000087000000}"/>
    <cellStyle name="Comma 10 4 2 2 4 2" xfId="141" xr:uid="{00000000-0005-0000-0000-000088000000}"/>
    <cellStyle name="Comma 10 4 2 2 5" xfId="142" xr:uid="{00000000-0005-0000-0000-000089000000}"/>
    <cellStyle name="Comma 10 4 2 3" xfId="143" xr:uid="{00000000-0005-0000-0000-00008A000000}"/>
    <cellStyle name="Comma 10 4 2 3 2" xfId="144" xr:uid="{00000000-0005-0000-0000-00008B000000}"/>
    <cellStyle name="Comma 10 4 2 3 2 2" xfId="145" xr:uid="{00000000-0005-0000-0000-00008C000000}"/>
    <cellStyle name="Comma 10 4 2 3 3" xfId="146" xr:uid="{00000000-0005-0000-0000-00008D000000}"/>
    <cellStyle name="Comma 10 4 2 4" xfId="147" xr:uid="{00000000-0005-0000-0000-00008E000000}"/>
    <cellStyle name="Comma 10 4 2 5" xfId="148" xr:uid="{00000000-0005-0000-0000-00008F000000}"/>
    <cellStyle name="Comma 10 4 2 5 2" xfId="149" xr:uid="{00000000-0005-0000-0000-000090000000}"/>
    <cellStyle name="Comma 10 4 2 6" xfId="150" xr:uid="{00000000-0005-0000-0000-000091000000}"/>
    <cellStyle name="Comma 10 4 3" xfId="151" xr:uid="{00000000-0005-0000-0000-000092000000}"/>
    <cellStyle name="Comma 10 4 3 2" xfId="152" xr:uid="{00000000-0005-0000-0000-000093000000}"/>
    <cellStyle name="Comma 10 4 3 2 2" xfId="153" xr:uid="{00000000-0005-0000-0000-000094000000}"/>
    <cellStyle name="Comma 10 4 3 2 2 2" xfId="154" xr:uid="{00000000-0005-0000-0000-000095000000}"/>
    <cellStyle name="Comma 10 4 3 2 3" xfId="155" xr:uid="{00000000-0005-0000-0000-000096000000}"/>
    <cellStyle name="Comma 10 4 3 3" xfId="156" xr:uid="{00000000-0005-0000-0000-000097000000}"/>
    <cellStyle name="Comma 10 4 3 3 2" xfId="157" xr:uid="{00000000-0005-0000-0000-000098000000}"/>
    <cellStyle name="Comma 10 4 3 4" xfId="158" xr:uid="{00000000-0005-0000-0000-000099000000}"/>
    <cellStyle name="Comma 10 4 3 4 2" xfId="159" xr:uid="{00000000-0005-0000-0000-00009A000000}"/>
    <cellStyle name="Comma 10 4 3 5" xfId="160" xr:uid="{00000000-0005-0000-0000-00009B000000}"/>
    <cellStyle name="Comma 10 4 4" xfId="161" xr:uid="{00000000-0005-0000-0000-00009C000000}"/>
    <cellStyle name="Comma 10 4 4 2" xfId="162" xr:uid="{00000000-0005-0000-0000-00009D000000}"/>
    <cellStyle name="Comma 10 4 4 2 2" xfId="163" xr:uid="{00000000-0005-0000-0000-00009E000000}"/>
    <cellStyle name="Comma 10 4 4 3" xfId="164" xr:uid="{00000000-0005-0000-0000-00009F000000}"/>
    <cellStyle name="Comma 10 4 5" xfId="165" xr:uid="{00000000-0005-0000-0000-0000A0000000}"/>
    <cellStyle name="Comma 10 4 6" xfId="166" xr:uid="{00000000-0005-0000-0000-0000A1000000}"/>
    <cellStyle name="Comma 10 4 6 2" xfId="167" xr:uid="{00000000-0005-0000-0000-0000A2000000}"/>
    <cellStyle name="Comma 10 4 7" xfId="168" xr:uid="{00000000-0005-0000-0000-0000A3000000}"/>
    <cellStyle name="Comma 10 5" xfId="169" xr:uid="{00000000-0005-0000-0000-0000A4000000}"/>
    <cellStyle name="Comma 10 5 2" xfId="170" xr:uid="{00000000-0005-0000-0000-0000A5000000}"/>
    <cellStyle name="Comma 10 5 2 2" xfId="171" xr:uid="{00000000-0005-0000-0000-0000A6000000}"/>
    <cellStyle name="Comma 10 5 2 2 2" xfId="172" xr:uid="{00000000-0005-0000-0000-0000A7000000}"/>
    <cellStyle name="Comma 10 5 2 2 2 2" xfId="173" xr:uid="{00000000-0005-0000-0000-0000A8000000}"/>
    <cellStyle name="Comma 10 5 2 2 3" xfId="174" xr:uid="{00000000-0005-0000-0000-0000A9000000}"/>
    <cellStyle name="Comma 10 5 2 3" xfId="175" xr:uid="{00000000-0005-0000-0000-0000AA000000}"/>
    <cellStyle name="Comma 10 5 2 3 2" xfId="176" xr:uid="{00000000-0005-0000-0000-0000AB000000}"/>
    <cellStyle name="Comma 10 5 2 4" xfId="177" xr:uid="{00000000-0005-0000-0000-0000AC000000}"/>
    <cellStyle name="Comma 10 5 3" xfId="178" xr:uid="{00000000-0005-0000-0000-0000AD000000}"/>
    <cellStyle name="Comma 10 5 3 2" xfId="179" xr:uid="{00000000-0005-0000-0000-0000AE000000}"/>
    <cellStyle name="Comma 10 5 3 2 2" xfId="180" xr:uid="{00000000-0005-0000-0000-0000AF000000}"/>
    <cellStyle name="Comma 10 5 3 3" xfId="181" xr:uid="{00000000-0005-0000-0000-0000B0000000}"/>
    <cellStyle name="Comma 10 5 4" xfId="182" xr:uid="{00000000-0005-0000-0000-0000B1000000}"/>
    <cellStyle name="Comma 10 5 5" xfId="183" xr:uid="{00000000-0005-0000-0000-0000B2000000}"/>
    <cellStyle name="Comma 10 5 5 2" xfId="184" xr:uid="{00000000-0005-0000-0000-0000B3000000}"/>
    <cellStyle name="Comma 10 5 6" xfId="185" xr:uid="{00000000-0005-0000-0000-0000B4000000}"/>
    <cellStyle name="Comma 10 6" xfId="186" xr:uid="{00000000-0005-0000-0000-0000B5000000}"/>
    <cellStyle name="Comma 10 6 2" xfId="187" xr:uid="{00000000-0005-0000-0000-0000B6000000}"/>
    <cellStyle name="Comma 10 6 2 2" xfId="188" xr:uid="{00000000-0005-0000-0000-0000B7000000}"/>
    <cellStyle name="Comma 10 6 3" xfId="189" xr:uid="{00000000-0005-0000-0000-0000B8000000}"/>
    <cellStyle name="Comma 10 7" xfId="190" xr:uid="{00000000-0005-0000-0000-0000B9000000}"/>
    <cellStyle name="Comma 10 7 2" xfId="191" xr:uid="{00000000-0005-0000-0000-0000BA000000}"/>
    <cellStyle name="Comma 10 7 2 2" xfId="192" xr:uid="{00000000-0005-0000-0000-0000BB000000}"/>
    <cellStyle name="Comma 10 7 2 2 2" xfId="193" xr:uid="{00000000-0005-0000-0000-0000BC000000}"/>
    <cellStyle name="Comma 10 7 2 3" xfId="194" xr:uid="{00000000-0005-0000-0000-0000BD000000}"/>
    <cellStyle name="Comma 10 7 3" xfId="195" xr:uid="{00000000-0005-0000-0000-0000BE000000}"/>
    <cellStyle name="Comma 10 7 4" xfId="196" xr:uid="{00000000-0005-0000-0000-0000BF000000}"/>
    <cellStyle name="Comma 10 7 4 2" xfId="197" xr:uid="{00000000-0005-0000-0000-0000C0000000}"/>
    <cellStyle name="Comma 10 7 5" xfId="198" xr:uid="{00000000-0005-0000-0000-0000C1000000}"/>
    <cellStyle name="Comma 10 8" xfId="199" xr:uid="{00000000-0005-0000-0000-0000C2000000}"/>
    <cellStyle name="Comma 10 8 2" xfId="200" xr:uid="{00000000-0005-0000-0000-0000C3000000}"/>
    <cellStyle name="Comma 10 8 3" xfId="201" xr:uid="{00000000-0005-0000-0000-0000C4000000}"/>
    <cellStyle name="Comma 10 8 3 2" xfId="202" xr:uid="{00000000-0005-0000-0000-0000C5000000}"/>
    <cellStyle name="Comma 10 8 4" xfId="203" xr:uid="{00000000-0005-0000-0000-0000C6000000}"/>
    <cellStyle name="Comma 10 9" xfId="204" xr:uid="{00000000-0005-0000-0000-0000C7000000}"/>
    <cellStyle name="Comma 11" xfId="205" xr:uid="{00000000-0005-0000-0000-0000C8000000}"/>
    <cellStyle name="Comma 11 10" xfId="206" xr:uid="{00000000-0005-0000-0000-0000C9000000}"/>
    <cellStyle name="Comma 11 11" xfId="207" xr:uid="{00000000-0005-0000-0000-0000CA000000}"/>
    <cellStyle name="Comma 11 12" xfId="208" xr:uid="{00000000-0005-0000-0000-0000CB000000}"/>
    <cellStyle name="Comma 11 13" xfId="209" xr:uid="{00000000-0005-0000-0000-0000CC000000}"/>
    <cellStyle name="Comma 11 2" xfId="210" xr:uid="{00000000-0005-0000-0000-0000CD000000}"/>
    <cellStyle name="Comma 11 2 10" xfId="211" xr:uid="{00000000-0005-0000-0000-0000CE000000}"/>
    <cellStyle name="Comma 11 2 11" xfId="212" xr:uid="{00000000-0005-0000-0000-0000CF000000}"/>
    <cellStyle name="Comma 11 2 12" xfId="213" xr:uid="{00000000-0005-0000-0000-0000D0000000}"/>
    <cellStyle name="Comma 11 2 13" xfId="214" xr:uid="{00000000-0005-0000-0000-0000D1000000}"/>
    <cellStyle name="Comma 11 2 14" xfId="215" xr:uid="{00000000-0005-0000-0000-0000D2000000}"/>
    <cellStyle name="Comma 11 2 15" xfId="216" xr:uid="{00000000-0005-0000-0000-0000D3000000}"/>
    <cellStyle name="Comma 11 2 16" xfId="217" xr:uid="{00000000-0005-0000-0000-0000D4000000}"/>
    <cellStyle name="Comma 11 2 17" xfId="218" xr:uid="{00000000-0005-0000-0000-0000D5000000}"/>
    <cellStyle name="Comma 11 2 18" xfId="219" xr:uid="{00000000-0005-0000-0000-0000D6000000}"/>
    <cellStyle name="Comma 11 2 19" xfId="220" xr:uid="{00000000-0005-0000-0000-0000D7000000}"/>
    <cellStyle name="Comma 11 2 2" xfId="221" xr:uid="{00000000-0005-0000-0000-0000D8000000}"/>
    <cellStyle name="Comma 11 2 20" xfId="222" xr:uid="{00000000-0005-0000-0000-0000D9000000}"/>
    <cellStyle name="Comma 11 2 21" xfId="223" xr:uid="{00000000-0005-0000-0000-0000DA000000}"/>
    <cellStyle name="Comma 11 2 22" xfId="224" xr:uid="{00000000-0005-0000-0000-0000DB000000}"/>
    <cellStyle name="Comma 11 2 23" xfId="225" xr:uid="{00000000-0005-0000-0000-0000DC000000}"/>
    <cellStyle name="Comma 11 2 24" xfId="226" xr:uid="{00000000-0005-0000-0000-0000DD000000}"/>
    <cellStyle name="Comma 11 2 25" xfId="227" xr:uid="{00000000-0005-0000-0000-0000DE000000}"/>
    <cellStyle name="Comma 11 2 26" xfId="228" xr:uid="{00000000-0005-0000-0000-0000DF000000}"/>
    <cellStyle name="Comma 11 2 27" xfId="229" xr:uid="{00000000-0005-0000-0000-0000E0000000}"/>
    <cellStyle name="Comma 11 2 3" xfId="230" xr:uid="{00000000-0005-0000-0000-0000E1000000}"/>
    <cellStyle name="Comma 11 2 4" xfId="231" xr:uid="{00000000-0005-0000-0000-0000E2000000}"/>
    <cellStyle name="Comma 11 2 5" xfId="232" xr:uid="{00000000-0005-0000-0000-0000E3000000}"/>
    <cellStyle name="Comma 11 2 6" xfId="233" xr:uid="{00000000-0005-0000-0000-0000E4000000}"/>
    <cellStyle name="Comma 11 2 7" xfId="234" xr:uid="{00000000-0005-0000-0000-0000E5000000}"/>
    <cellStyle name="Comma 11 2 8" xfId="235" xr:uid="{00000000-0005-0000-0000-0000E6000000}"/>
    <cellStyle name="Comma 11 2 9" xfId="236" xr:uid="{00000000-0005-0000-0000-0000E7000000}"/>
    <cellStyle name="Comma 11 3" xfId="237" xr:uid="{00000000-0005-0000-0000-0000E8000000}"/>
    <cellStyle name="Comma 11 3 2" xfId="238" xr:uid="{00000000-0005-0000-0000-0000E9000000}"/>
    <cellStyle name="Comma 11 3 2 2" xfId="239" xr:uid="{00000000-0005-0000-0000-0000EA000000}"/>
    <cellStyle name="Comma 11 3 2 2 2" xfId="240" xr:uid="{00000000-0005-0000-0000-0000EB000000}"/>
    <cellStyle name="Comma 11 3 2 2 2 2" xfId="241" xr:uid="{00000000-0005-0000-0000-0000EC000000}"/>
    <cellStyle name="Comma 11 3 2 2 2 3" xfId="242" xr:uid="{00000000-0005-0000-0000-0000ED000000}"/>
    <cellStyle name="Comma 11 3 2 2 3" xfId="243" xr:uid="{00000000-0005-0000-0000-0000EE000000}"/>
    <cellStyle name="Comma 11 3 2 2 3 2" xfId="244" xr:uid="{00000000-0005-0000-0000-0000EF000000}"/>
    <cellStyle name="Comma 11 3 2 2 3 2 2" xfId="245" xr:uid="{00000000-0005-0000-0000-0000F0000000}"/>
    <cellStyle name="Comma 11 3 2 2 3 3" xfId="246" xr:uid="{00000000-0005-0000-0000-0000F1000000}"/>
    <cellStyle name="Comma 11 3 2 2 4" xfId="247" xr:uid="{00000000-0005-0000-0000-0000F2000000}"/>
    <cellStyle name="Comma 11 3 2 2 4 2" xfId="248" xr:uid="{00000000-0005-0000-0000-0000F3000000}"/>
    <cellStyle name="Comma 11 3 2 2 4 2 2" xfId="249" xr:uid="{00000000-0005-0000-0000-0000F4000000}"/>
    <cellStyle name="Comma 11 3 2 2 4 3" xfId="250" xr:uid="{00000000-0005-0000-0000-0000F5000000}"/>
    <cellStyle name="Comma 11 3 2 2 5" xfId="251" xr:uid="{00000000-0005-0000-0000-0000F6000000}"/>
    <cellStyle name="Comma 11 3 2 3" xfId="252" xr:uid="{00000000-0005-0000-0000-0000F7000000}"/>
    <cellStyle name="Comma 11 3 2 3 2" xfId="253" xr:uid="{00000000-0005-0000-0000-0000F8000000}"/>
    <cellStyle name="Comma 11 3 2 3 2 2" xfId="254" xr:uid="{00000000-0005-0000-0000-0000F9000000}"/>
    <cellStyle name="Comma 11 3 2 3 3" xfId="255" xr:uid="{00000000-0005-0000-0000-0000FA000000}"/>
    <cellStyle name="Comma 11 3 2 4" xfId="256" xr:uid="{00000000-0005-0000-0000-0000FB000000}"/>
    <cellStyle name="Comma 11 3 2 4 2" xfId="257" xr:uid="{00000000-0005-0000-0000-0000FC000000}"/>
    <cellStyle name="Comma 11 3 2 4 2 2" xfId="258" xr:uid="{00000000-0005-0000-0000-0000FD000000}"/>
    <cellStyle name="Comma 11 3 2 4 3" xfId="259" xr:uid="{00000000-0005-0000-0000-0000FE000000}"/>
    <cellStyle name="Comma 11 3 3" xfId="260" xr:uid="{00000000-0005-0000-0000-0000FF000000}"/>
    <cellStyle name="Comma 11 3 4" xfId="261" xr:uid="{00000000-0005-0000-0000-000000010000}"/>
    <cellStyle name="Comma 11 3 5" xfId="262" xr:uid="{00000000-0005-0000-0000-000001010000}"/>
    <cellStyle name="Comma 11 3 6" xfId="263" xr:uid="{00000000-0005-0000-0000-000002010000}"/>
    <cellStyle name="Comma 11 3 7" xfId="264" xr:uid="{00000000-0005-0000-0000-000003010000}"/>
    <cellStyle name="Comma 11 3 8" xfId="265" xr:uid="{00000000-0005-0000-0000-000004010000}"/>
    <cellStyle name="Comma 11 3 8 2" xfId="266" xr:uid="{00000000-0005-0000-0000-000005010000}"/>
    <cellStyle name="Comma 11 3 8 2 2" xfId="267" xr:uid="{00000000-0005-0000-0000-000006010000}"/>
    <cellStyle name="Comma 11 3 8 3" xfId="268" xr:uid="{00000000-0005-0000-0000-000007010000}"/>
    <cellStyle name="Comma 11 4" xfId="269" xr:uid="{00000000-0005-0000-0000-000008010000}"/>
    <cellStyle name="Comma 11 4 2" xfId="270" xr:uid="{00000000-0005-0000-0000-000009010000}"/>
    <cellStyle name="Comma 11 4 3" xfId="271" xr:uid="{00000000-0005-0000-0000-00000A010000}"/>
    <cellStyle name="Comma 11 4 4" xfId="272" xr:uid="{00000000-0005-0000-0000-00000B010000}"/>
    <cellStyle name="Comma 11 4 5" xfId="273" xr:uid="{00000000-0005-0000-0000-00000C010000}"/>
    <cellStyle name="Comma 11 4 6" xfId="274" xr:uid="{00000000-0005-0000-0000-00000D010000}"/>
    <cellStyle name="Comma 11 4 7" xfId="275" xr:uid="{00000000-0005-0000-0000-00000E010000}"/>
    <cellStyle name="Comma 11 4 8" xfId="276" xr:uid="{00000000-0005-0000-0000-00000F010000}"/>
    <cellStyle name="Comma 11 4 8 2" xfId="277" xr:uid="{00000000-0005-0000-0000-000010010000}"/>
    <cellStyle name="Comma 11 4 8 2 2" xfId="278" xr:uid="{00000000-0005-0000-0000-000011010000}"/>
    <cellStyle name="Comma 11 4 8 3" xfId="279" xr:uid="{00000000-0005-0000-0000-000012010000}"/>
    <cellStyle name="Comma 11 5" xfId="280" xr:uid="{00000000-0005-0000-0000-000013010000}"/>
    <cellStyle name="Comma 11 5 2" xfId="281" xr:uid="{00000000-0005-0000-0000-000014010000}"/>
    <cellStyle name="Comma 11 5 3" xfId="282" xr:uid="{00000000-0005-0000-0000-000015010000}"/>
    <cellStyle name="Comma 11 5 4" xfId="283" xr:uid="{00000000-0005-0000-0000-000016010000}"/>
    <cellStyle name="Comma 11 5 5" xfId="284" xr:uid="{00000000-0005-0000-0000-000017010000}"/>
    <cellStyle name="Comma 11 5 6" xfId="285" xr:uid="{00000000-0005-0000-0000-000018010000}"/>
    <cellStyle name="Comma 11 5 7" xfId="286" xr:uid="{00000000-0005-0000-0000-000019010000}"/>
    <cellStyle name="Comma 11 5 8" xfId="287" xr:uid="{00000000-0005-0000-0000-00001A010000}"/>
    <cellStyle name="Comma 11 5 8 2" xfId="288" xr:uid="{00000000-0005-0000-0000-00001B010000}"/>
    <cellStyle name="Comma 11 5 8 2 2" xfId="289" xr:uid="{00000000-0005-0000-0000-00001C010000}"/>
    <cellStyle name="Comma 11 5 8 3" xfId="290" xr:uid="{00000000-0005-0000-0000-00001D010000}"/>
    <cellStyle name="Comma 11 6" xfId="291" xr:uid="{00000000-0005-0000-0000-00001E010000}"/>
    <cellStyle name="Comma 11 6 2" xfId="292" xr:uid="{00000000-0005-0000-0000-00001F010000}"/>
    <cellStyle name="Comma 11 6 3" xfId="293" xr:uid="{00000000-0005-0000-0000-000020010000}"/>
    <cellStyle name="Comma 11 6 4" xfId="294" xr:uid="{00000000-0005-0000-0000-000021010000}"/>
    <cellStyle name="Comma 11 6 5" xfId="295" xr:uid="{00000000-0005-0000-0000-000022010000}"/>
    <cellStyle name="Comma 11 6 6" xfId="296" xr:uid="{00000000-0005-0000-0000-000023010000}"/>
    <cellStyle name="Comma 11 6 7" xfId="297" xr:uid="{00000000-0005-0000-0000-000024010000}"/>
    <cellStyle name="Comma 11 7" xfId="298" xr:uid="{00000000-0005-0000-0000-000025010000}"/>
    <cellStyle name="Comma 11 7 2" xfId="299" xr:uid="{00000000-0005-0000-0000-000026010000}"/>
    <cellStyle name="Comma 11 7 3" xfId="300" xr:uid="{00000000-0005-0000-0000-000027010000}"/>
    <cellStyle name="Comma 11 7 4" xfId="301" xr:uid="{00000000-0005-0000-0000-000028010000}"/>
    <cellStyle name="Comma 11 7 5" xfId="302" xr:uid="{00000000-0005-0000-0000-000029010000}"/>
    <cellStyle name="Comma 11 7 6" xfId="303" xr:uid="{00000000-0005-0000-0000-00002A010000}"/>
    <cellStyle name="Comma 11 7 7" xfId="304" xr:uid="{00000000-0005-0000-0000-00002B010000}"/>
    <cellStyle name="Comma 11 8" xfId="305" xr:uid="{00000000-0005-0000-0000-00002C010000}"/>
    <cellStyle name="Comma 11 8 2" xfId="306" xr:uid="{00000000-0005-0000-0000-00002D010000}"/>
    <cellStyle name="Comma 11 8 3" xfId="307" xr:uid="{00000000-0005-0000-0000-00002E010000}"/>
    <cellStyle name="Comma 11 9" xfId="308" xr:uid="{00000000-0005-0000-0000-00002F010000}"/>
    <cellStyle name="Comma 12" xfId="309" xr:uid="{00000000-0005-0000-0000-000030010000}"/>
    <cellStyle name="Comma 12 2" xfId="310" xr:uid="{00000000-0005-0000-0000-000031010000}"/>
    <cellStyle name="Comma 12 2 10" xfId="311" xr:uid="{00000000-0005-0000-0000-000032010000}"/>
    <cellStyle name="Comma 12 2 11" xfId="312" xr:uid="{00000000-0005-0000-0000-000033010000}"/>
    <cellStyle name="Comma 12 2 12" xfId="313" xr:uid="{00000000-0005-0000-0000-000034010000}"/>
    <cellStyle name="Comma 12 2 13" xfId="314" xr:uid="{00000000-0005-0000-0000-000035010000}"/>
    <cellStyle name="Comma 12 2 14" xfId="315" xr:uid="{00000000-0005-0000-0000-000036010000}"/>
    <cellStyle name="Comma 12 2 15" xfId="316" xr:uid="{00000000-0005-0000-0000-000037010000}"/>
    <cellStyle name="Comma 12 2 16" xfId="317" xr:uid="{00000000-0005-0000-0000-000038010000}"/>
    <cellStyle name="Comma 12 2 17" xfId="318" xr:uid="{00000000-0005-0000-0000-000039010000}"/>
    <cellStyle name="Comma 12 2 18" xfId="319" xr:uid="{00000000-0005-0000-0000-00003A010000}"/>
    <cellStyle name="Comma 12 2 19" xfId="320" xr:uid="{00000000-0005-0000-0000-00003B010000}"/>
    <cellStyle name="Comma 12 2 2" xfId="321" xr:uid="{00000000-0005-0000-0000-00003C010000}"/>
    <cellStyle name="Comma 12 2 2 2" xfId="322" xr:uid="{00000000-0005-0000-0000-00003D010000}"/>
    <cellStyle name="Comma 12 2 2 2 2" xfId="323" xr:uid="{00000000-0005-0000-0000-00003E010000}"/>
    <cellStyle name="Comma 12 2 20" xfId="324" xr:uid="{00000000-0005-0000-0000-00003F010000}"/>
    <cellStyle name="Comma 12 2 21" xfId="325" xr:uid="{00000000-0005-0000-0000-000040010000}"/>
    <cellStyle name="Comma 12 2 22" xfId="326" xr:uid="{00000000-0005-0000-0000-000041010000}"/>
    <cellStyle name="Comma 12 2 23" xfId="327" xr:uid="{00000000-0005-0000-0000-000042010000}"/>
    <cellStyle name="Comma 12 2 24" xfId="328" xr:uid="{00000000-0005-0000-0000-000043010000}"/>
    <cellStyle name="Comma 12 2 25" xfId="329" xr:uid="{00000000-0005-0000-0000-000044010000}"/>
    <cellStyle name="Comma 12 2 26" xfId="330" xr:uid="{00000000-0005-0000-0000-000045010000}"/>
    <cellStyle name="Comma 12 2 27" xfId="331" xr:uid="{00000000-0005-0000-0000-000046010000}"/>
    <cellStyle name="Comma 12 2 3" xfId="332" xr:uid="{00000000-0005-0000-0000-000047010000}"/>
    <cellStyle name="Comma 12 2 3 2" xfId="333" xr:uid="{00000000-0005-0000-0000-000048010000}"/>
    <cellStyle name="Comma 12 2 3 2 2" xfId="334" xr:uid="{00000000-0005-0000-0000-000049010000}"/>
    <cellStyle name="Comma 12 2 3 3" xfId="335" xr:uid="{00000000-0005-0000-0000-00004A010000}"/>
    <cellStyle name="Comma 12 2 4" xfId="336" xr:uid="{00000000-0005-0000-0000-00004B010000}"/>
    <cellStyle name="Comma 12 2 4 2" xfId="337" xr:uid="{00000000-0005-0000-0000-00004C010000}"/>
    <cellStyle name="Comma 12 2 4 2 2" xfId="338" xr:uid="{00000000-0005-0000-0000-00004D010000}"/>
    <cellStyle name="Comma 12 2 4 3" xfId="339" xr:uid="{00000000-0005-0000-0000-00004E010000}"/>
    <cellStyle name="Comma 12 2 5" xfId="340" xr:uid="{00000000-0005-0000-0000-00004F010000}"/>
    <cellStyle name="Comma 12 2 5 2" xfId="341" xr:uid="{00000000-0005-0000-0000-000050010000}"/>
    <cellStyle name="Comma 12 2 5 2 2" xfId="342" xr:uid="{00000000-0005-0000-0000-000051010000}"/>
    <cellStyle name="Comma 12 2 5 3" xfId="343" xr:uid="{00000000-0005-0000-0000-000052010000}"/>
    <cellStyle name="Comma 12 2 6" xfId="344" xr:uid="{00000000-0005-0000-0000-000053010000}"/>
    <cellStyle name="Comma 12 2 6 2" xfId="345" xr:uid="{00000000-0005-0000-0000-000054010000}"/>
    <cellStyle name="Comma 12 2 6 2 2" xfId="346" xr:uid="{00000000-0005-0000-0000-000055010000}"/>
    <cellStyle name="Comma 12 2 6 3" xfId="347" xr:uid="{00000000-0005-0000-0000-000056010000}"/>
    <cellStyle name="Comma 12 2 7" xfId="348" xr:uid="{00000000-0005-0000-0000-000057010000}"/>
    <cellStyle name="Comma 12 2 7 2" xfId="349" xr:uid="{00000000-0005-0000-0000-000058010000}"/>
    <cellStyle name="Comma 12 2 7 2 2" xfId="350" xr:uid="{00000000-0005-0000-0000-000059010000}"/>
    <cellStyle name="Comma 12 2 7 3" xfId="351" xr:uid="{00000000-0005-0000-0000-00005A010000}"/>
    <cellStyle name="Comma 12 2 8" xfId="352" xr:uid="{00000000-0005-0000-0000-00005B010000}"/>
    <cellStyle name="Comma 12 2 9" xfId="353" xr:uid="{00000000-0005-0000-0000-00005C010000}"/>
    <cellStyle name="Comma 12 3" xfId="354" xr:uid="{00000000-0005-0000-0000-00005D010000}"/>
    <cellStyle name="Comma 13" xfId="355" xr:uid="{00000000-0005-0000-0000-00005E010000}"/>
    <cellStyle name="Comma 13 10" xfId="356" xr:uid="{00000000-0005-0000-0000-00005F010000}"/>
    <cellStyle name="Comma 13 11" xfId="357" xr:uid="{00000000-0005-0000-0000-000060010000}"/>
    <cellStyle name="Comma 13 12" xfId="358" xr:uid="{00000000-0005-0000-0000-000061010000}"/>
    <cellStyle name="Comma 13 13" xfId="359" xr:uid="{00000000-0005-0000-0000-000062010000}"/>
    <cellStyle name="Comma 13 14" xfId="360" xr:uid="{00000000-0005-0000-0000-000063010000}"/>
    <cellStyle name="Comma 13 15" xfId="361" xr:uid="{00000000-0005-0000-0000-000064010000}"/>
    <cellStyle name="Comma 13 16" xfId="362" xr:uid="{00000000-0005-0000-0000-000065010000}"/>
    <cellStyle name="Comma 13 17" xfId="363" xr:uid="{00000000-0005-0000-0000-000066010000}"/>
    <cellStyle name="Comma 13 18" xfId="364" xr:uid="{00000000-0005-0000-0000-000067010000}"/>
    <cellStyle name="Comma 13 19" xfId="365" xr:uid="{00000000-0005-0000-0000-000068010000}"/>
    <cellStyle name="Comma 13 2" xfId="366" xr:uid="{00000000-0005-0000-0000-000069010000}"/>
    <cellStyle name="Comma 13 2 2" xfId="367" xr:uid="{00000000-0005-0000-0000-00006A010000}"/>
    <cellStyle name="Comma 13 2 3" xfId="368" xr:uid="{00000000-0005-0000-0000-00006B010000}"/>
    <cellStyle name="Comma 13 2 4" xfId="369" xr:uid="{00000000-0005-0000-0000-00006C010000}"/>
    <cellStyle name="Comma 13 2 5" xfId="370" xr:uid="{00000000-0005-0000-0000-00006D010000}"/>
    <cellStyle name="Comma 13 2 6" xfId="371" xr:uid="{00000000-0005-0000-0000-00006E010000}"/>
    <cellStyle name="Comma 13 2 7" xfId="372" xr:uid="{00000000-0005-0000-0000-00006F010000}"/>
    <cellStyle name="Comma 13 20" xfId="373" xr:uid="{00000000-0005-0000-0000-000070010000}"/>
    <cellStyle name="Comma 13 21" xfId="374" xr:uid="{00000000-0005-0000-0000-000071010000}"/>
    <cellStyle name="Comma 13 22" xfId="375" xr:uid="{00000000-0005-0000-0000-000072010000}"/>
    <cellStyle name="Comma 13 23" xfId="376" xr:uid="{00000000-0005-0000-0000-000073010000}"/>
    <cellStyle name="Comma 13 24" xfId="377" xr:uid="{00000000-0005-0000-0000-000074010000}"/>
    <cellStyle name="Comma 13 25" xfId="378" xr:uid="{00000000-0005-0000-0000-000075010000}"/>
    <cellStyle name="Comma 13 26" xfId="379" xr:uid="{00000000-0005-0000-0000-000076010000}"/>
    <cellStyle name="Comma 13 27" xfId="380" xr:uid="{00000000-0005-0000-0000-000077010000}"/>
    <cellStyle name="Comma 13 28" xfId="381" xr:uid="{00000000-0005-0000-0000-000078010000}"/>
    <cellStyle name="Comma 13 29" xfId="382" xr:uid="{00000000-0005-0000-0000-000079010000}"/>
    <cellStyle name="Comma 13 3" xfId="383" xr:uid="{00000000-0005-0000-0000-00007A010000}"/>
    <cellStyle name="Comma 13 30" xfId="384" xr:uid="{00000000-0005-0000-0000-00007B010000}"/>
    <cellStyle name="Comma 13 4" xfId="385" xr:uid="{00000000-0005-0000-0000-00007C010000}"/>
    <cellStyle name="Comma 13 5" xfId="386" xr:uid="{00000000-0005-0000-0000-00007D010000}"/>
    <cellStyle name="Comma 13 6" xfId="387" xr:uid="{00000000-0005-0000-0000-00007E010000}"/>
    <cellStyle name="Comma 13 7" xfId="388" xr:uid="{00000000-0005-0000-0000-00007F010000}"/>
    <cellStyle name="Comma 13 8" xfId="389" xr:uid="{00000000-0005-0000-0000-000080010000}"/>
    <cellStyle name="Comma 13 9" xfId="390" xr:uid="{00000000-0005-0000-0000-000081010000}"/>
    <cellStyle name="Comma 14" xfId="391" xr:uid="{00000000-0005-0000-0000-000082010000}"/>
    <cellStyle name="Comma 14 10" xfId="392" xr:uid="{00000000-0005-0000-0000-000083010000}"/>
    <cellStyle name="Comma 14 11" xfId="393" xr:uid="{00000000-0005-0000-0000-000084010000}"/>
    <cellStyle name="Comma 14 12" xfId="394" xr:uid="{00000000-0005-0000-0000-000085010000}"/>
    <cellStyle name="Comma 14 13" xfId="395" xr:uid="{00000000-0005-0000-0000-000086010000}"/>
    <cellStyle name="Comma 14 14" xfId="396" xr:uid="{00000000-0005-0000-0000-000087010000}"/>
    <cellStyle name="Comma 14 15" xfId="397" xr:uid="{00000000-0005-0000-0000-000088010000}"/>
    <cellStyle name="Comma 14 16" xfId="398" xr:uid="{00000000-0005-0000-0000-000089010000}"/>
    <cellStyle name="Comma 14 17" xfId="399" xr:uid="{00000000-0005-0000-0000-00008A010000}"/>
    <cellStyle name="Comma 14 18" xfId="400" xr:uid="{00000000-0005-0000-0000-00008B010000}"/>
    <cellStyle name="Comma 14 19" xfId="401" xr:uid="{00000000-0005-0000-0000-00008C010000}"/>
    <cellStyle name="Comma 14 2" xfId="402" xr:uid="{00000000-0005-0000-0000-00008D010000}"/>
    <cellStyle name="Comma 14 2 2" xfId="403" xr:uid="{00000000-0005-0000-0000-00008E010000}"/>
    <cellStyle name="Comma 14 2 2 2" xfId="404" xr:uid="{00000000-0005-0000-0000-00008F010000}"/>
    <cellStyle name="Comma 14 2 2 2 2" xfId="405" xr:uid="{00000000-0005-0000-0000-000090010000}"/>
    <cellStyle name="Comma 14 2 2 2 2 2" xfId="406" xr:uid="{00000000-0005-0000-0000-000091010000}"/>
    <cellStyle name="Comma 14 2 2 2 2 2 2" xfId="407" xr:uid="{00000000-0005-0000-0000-000092010000}"/>
    <cellStyle name="Comma 14 2 2 2 2 3" xfId="408" xr:uid="{00000000-0005-0000-0000-000093010000}"/>
    <cellStyle name="Comma 14 2 2 2 3" xfId="409" xr:uid="{00000000-0005-0000-0000-000094010000}"/>
    <cellStyle name="Comma 14 2 2 2 3 2" xfId="410" xr:uid="{00000000-0005-0000-0000-000095010000}"/>
    <cellStyle name="Comma 14 2 2 2 3 2 2" xfId="411" xr:uid="{00000000-0005-0000-0000-000096010000}"/>
    <cellStyle name="Comma 14 2 2 2 3 3" xfId="412" xr:uid="{00000000-0005-0000-0000-000097010000}"/>
    <cellStyle name="Comma 14 2 2 2 4" xfId="413" xr:uid="{00000000-0005-0000-0000-000098010000}"/>
    <cellStyle name="Comma 14 2 2 2 4 2" xfId="414" xr:uid="{00000000-0005-0000-0000-000099010000}"/>
    <cellStyle name="Comma 14 2 2 2 5" xfId="415" xr:uid="{00000000-0005-0000-0000-00009A010000}"/>
    <cellStyle name="Comma 14 2 2 3" xfId="416" xr:uid="{00000000-0005-0000-0000-00009B010000}"/>
    <cellStyle name="Comma 14 2 2 3 2" xfId="417" xr:uid="{00000000-0005-0000-0000-00009C010000}"/>
    <cellStyle name="Comma 14 2 2 3 2 2" xfId="418" xr:uid="{00000000-0005-0000-0000-00009D010000}"/>
    <cellStyle name="Comma 14 2 2 3 2 2 2" xfId="419" xr:uid="{00000000-0005-0000-0000-00009E010000}"/>
    <cellStyle name="Comma 14 2 2 3 2 3" xfId="420" xr:uid="{00000000-0005-0000-0000-00009F010000}"/>
    <cellStyle name="Comma 14 2 2 3 3" xfId="421" xr:uid="{00000000-0005-0000-0000-0000A0010000}"/>
    <cellStyle name="Comma 14 2 2 3 3 2" xfId="422" xr:uid="{00000000-0005-0000-0000-0000A1010000}"/>
    <cellStyle name="Comma 14 2 2 3 4" xfId="423" xr:uid="{00000000-0005-0000-0000-0000A2010000}"/>
    <cellStyle name="Comma 14 2 2 4" xfId="424" xr:uid="{00000000-0005-0000-0000-0000A3010000}"/>
    <cellStyle name="Comma 14 2 2 5" xfId="425" xr:uid="{00000000-0005-0000-0000-0000A4010000}"/>
    <cellStyle name="Comma 14 2 3" xfId="426" xr:uid="{00000000-0005-0000-0000-0000A5010000}"/>
    <cellStyle name="Comma 14 2 3 2" xfId="427" xr:uid="{00000000-0005-0000-0000-0000A6010000}"/>
    <cellStyle name="Comma 14 2 3 2 2" xfId="428" xr:uid="{00000000-0005-0000-0000-0000A7010000}"/>
    <cellStyle name="Comma 14 2 3 2 2 2" xfId="429" xr:uid="{00000000-0005-0000-0000-0000A8010000}"/>
    <cellStyle name="Comma 14 2 3 2 3" xfId="430" xr:uid="{00000000-0005-0000-0000-0000A9010000}"/>
    <cellStyle name="Comma 14 2 3 3" xfId="431" xr:uid="{00000000-0005-0000-0000-0000AA010000}"/>
    <cellStyle name="Comma 14 2 3 3 2" xfId="432" xr:uid="{00000000-0005-0000-0000-0000AB010000}"/>
    <cellStyle name="Comma 14 2 3 3 2 2" xfId="433" xr:uid="{00000000-0005-0000-0000-0000AC010000}"/>
    <cellStyle name="Comma 14 2 3 3 3" xfId="434" xr:uid="{00000000-0005-0000-0000-0000AD010000}"/>
    <cellStyle name="Comma 14 2 3 4" xfId="435" xr:uid="{00000000-0005-0000-0000-0000AE010000}"/>
    <cellStyle name="Comma 14 2 3 4 2" xfId="436" xr:uid="{00000000-0005-0000-0000-0000AF010000}"/>
    <cellStyle name="Comma 14 2 3 5" xfId="437" xr:uid="{00000000-0005-0000-0000-0000B0010000}"/>
    <cellStyle name="Comma 14 2 4" xfId="438" xr:uid="{00000000-0005-0000-0000-0000B1010000}"/>
    <cellStyle name="Comma 14 2 4 2" xfId="439" xr:uid="{00000000-0005-0000-0000-0000B2010000}"/>
    <cellStyle name="Comma 14 2 4 2 2" xfId="440" xr:uid="{00000000-0005-0000-0000-0000B3010000}"/>
    <cellStyle name="Comma 14 2 4 2 2 2" xfId="441" xr:uid="{00000000-0005-0000-0000-0000B4010000}"/>
    <cellStyle name="Comma 14 2 4 2 3" xfId="442" xr:uid="{00000000-0005-0000-0000-0000B5010000}"/>
    <cellStyle name="Comma 14 2 4 3" xfId="443" xr:uid="{00000000-0005-0000-0000-0000B6010000}"/>
    <cellStyle name="Comma 14 2 4 3 2" xfId="444" xr:uid="{00000000-0005-0000-0000-0000B7010000}"/>
    <cellStyle name="Comma 14 2 4 4" xfId="445" xr:uid="{00000000-0005-0000-0000-0000B8010000}"/>
    <cellStyle name="Comma 14 2 5" xfId="446" xr:uid="{00000000-0005-0000-0000-0000B9010000}"/>
    <cellStyle name="Comma 14 2 6" xfId="447" xr:uid="{00000000-0005-0000-0000-0000BA010000}"/>
    <cellStyle name="Comma 14 2 7" xfId="448" xr:uid="{00000000-0005-0000-0000-0000BB010000}"/>
    <cellStyle name="Comma 14 20" xfId="449" xr:uid="{00000000-0005-0000-0000-0000BC010000}"/>
    <cellStyle name="Comma 14 21" xfId="450" xr:uid="{00000000-0005-0000-0000-0000BD010000}"/>
    <cellStyle name="Comma 14 22" xfId="451" xr:uid="{00000000-0005-0000-0000-0000BE010000}"/>
    <cellStyle name="Comma 14 22 2" xfId="452" xr:uid="{00000000-0005-0000-0000-0000BF010000}"/>
    <cellStyle name="Comma 14 22 2 2" xfId="453" xr:uid="{00000000-0005-0000-0000-0000C0010000}"/>
    <cellStyle name="Comma 14 22 2 2 2" xfId="454" xr:uid="{00000000-0005-0000-0000-0000C1010000}"/>
    <cellStyle name="Comma 14 22 2 3" xfId="455" xr:uid="{00000000-0005-0000-0000-0000C2010000}"/>
    <cellStyle name="Comma 14 22 3" xfId="456" xr:uid="{00000000-0005-0000-0000-0000C3010000}"/>
    <cellStyle name="Comma 14 22 3 2" xfId="457" xr:uid="{00000000-0005-0000-0000-0000C4010000}"/>
    <cellStyle name="Comma 14 22 3 2 2" xfId="458" xr:uid="{00000000-0005-0000-0000-0000C5010000}"/>
    <cellStyle name="Comma 14 22 3 3" xfId="459" xr:uid="{00000000-0005-0000-0000-0000C6010000}"/>
    <cellStyle name="Comma 14 22 4" xfId="460" xr:uid="{00000000-0005-0000-0000-0000C7010000}"/>
    <cellStyle name="Comma 14 23" xfId="461" xr:uid="{00000000-0005-0000-0000-0000C8010000}"/>
    <cellStyle name="Comma 14 23 2" xfId="462" xr:uid="{00000000-0005-0000-0000-0000C9010000}"/>
    <cellStyle name="Comma 14 23 2 2" xfId="463" xr:uid="{00000000-0005-0000-0000-0000CA010000}"/>
    <cellStyle name="Comma 14 23 3" xfId="464" xr:uid="{00000000-0005-0000-0000-0000CB010000}"/>
    <cellStyle name="Comma 14 24" xfId="465" xr:uid="{00000000-0005-0000-0000-0000CC010000}"/>
    <cellStyle name="Comma 14 24 2" xfId="466" xr:uid="{00000000-0005-0000-0000-0000CD010000}"/>
    <cellStyle name="Comma 14 24 2 2" xfId="467" xr:uid="{00000000-0005-0000-0000-0000CE010000}"/>
    <cellStyle name="Comma 14 24 3" xfId="468" xr:uid="{00000000-0005-0000-0000-0000CF010000}"/>
    <cellStyle name="Comma 14 25" xfId="469" xr:uid="{00000000-0005-0000-0000-0000D0010000}"/>
    <cellStyle name="Comma 14 26" xfId="470" xr:uid="{00000000-0005-0000-0000-0000D1010000}"/>
    <cellStyle name="Comma 14 27" xfId="471" xr:uid="{00000000-0005-0000-0000-0000D2010000}"/>
    <cellStyle name="Comma 14 3" xfId="472" xr:uid="{00000000-0005-0000-0000-0000D3010000}"/>
    <cellStyle name="Comma 14 3 2" xfId="473" xr:uid="{00000000-0005-0000-0000-0000D4010000}"/>
    <cellStyle name="Comma 14 3 2 2" xfId="474" xr:uid="{00000000-0005-0000-0000-0000D5010000}"/>
    <cellStyle name="Comma 14 3 2 2 2" xfId="475" xr:uid="{00000000-0005-0000-0000-0000D6010000}"/>
    <cellStyle name="Comma 14 3 2 2 2 2" xfId="476" xr:uid="{00000000-0005-0000-0000-0000D7010000}"/>
    <cellStyle name="Comma 14 3 2 2 3" xfId="477" xr:uid="{00000000-0005-0000-0000-0000D8010000}"/>
    <cellStyle name="Comma 14 3 2 3" xfId="478" xr:uid="{00000000-0005-0000-0000-0000D9010000}"/>
    <cellStyle name="Comma 14 3 2 3 2" xfId="479" xr:uid="{00000000-0005-0000-0000-0000DA010000}"/>
    <cellStyle name="Comma 14 3 2 4" xfId="480" xr:uid="{00000000-0005-0000-0000-0000DB010000}"/>
    <cellStyle name="Comma 14 3 3" xfId="481" xr:uid="{00000000-0005-0000-0000-0000DC010000}"/>
    <cellStyle name="Comma 14 3 3 2" xfId="482" xr:uid="{00000000-0005-0000-0000-0000DD010000}"/>
    <cellStyle name="Comma 14 3 3 2 2" xfId="483" xr:uid="{00000000-0005-0000-0000-0000DE010000}"/>
    <cellStyle name="Comma 14 3 3 3" xfId="484" xr:uid="{00000000-0005-0000-0000-0000DF010000}"/>
    <cellStyle name="Comma 14 3 4" xfId="485" xr:uid="{00000000-0005-0000-0000-0000E0010000}"/>
    <cellStyle name="Comma 14 3 5" xfId="486" xr:uid="{00000000-0005-0000-0000-0000E1010000}"/>
    <cellStyle name="Comma 14 3 5 2" xfId="487" xr:uid="{00000000-0005-0000-0000-0000E2010000}"/>
    <cellStyle name="Comma 14 3 6" xfId="488" xr:uid="{00000000-0005-0000-0000-0000E3010000}"/>
    <cellStyle name="Comma 14 4" xfId="489" xr:uid="{00000000-0005-0000-0000-0000E4010000}"/>
    <cellStyle name="Comma 14 4 2" xfId="490" xr:uid="{00000000-0005-0000-0000-0000E5010000}"/>
    <cellStyle name="Comma 14 4 2 2" xfId="491" xr:uid="{00000000-0005-0000-0000-0000E6010000}"/>
    <cellStyle name="Comma 14 4 2 2 2" xfId="492" xr:uid="{00000000-0005-0000-0000-0000E7010000}"/>
    <cellStyle name="Comma 14 4 2 3" xfId="493" xr:uid="{00000000-0005-0000-0000-0000E8010000}"/>
    <cellStyle name="Comma 14 4 3" xfId="494" xr:uid="{00000000-0005-0000-0000-0000E9010000}"/>
    <cellStyle name="Comma 14 4 4" xfId="495" xr:uid="{00000000-0005-0000-0000-0000EA010000}"/>
    <cellStyle name="Comma 14 4 4 2" xfId="496" xr:uid="{00000000-0005-0000-0000-0000EB010000}"/>
    <cellStyle name="Comma 14 4 5" xfId="497" xr:uid="{00000000-0005-0000-0000-0000EC010000}"/>
    <cellStyle name="Comma 14 5" xfId="498" xr:uid="{00000000-0005-0000-0000-0000ED010000}"/>
    <cellStyle name="Comma 14 5 2" xfId="499" xr:uid="{00000000-0005-0000-0000-0000EE010000}"/>
    <cellStyle name="Comma 14 5 3" xfId="500" xr:uid="{00000000-0005-0000-0000-0000EF010000}"/>
    <cellStyle name="Comma 14 5 3 2" xfId="501" xr:uid="{00000000-0005-0000-0000-0000F0010000}"/>
    <cellStyle name="Comma 14 5 4" xfId="502" xr:uid="{00000000-0005-0000-0000-0000F1010000}"/>
    <cellStyle name="Comma 14 6" xfId="503" xr:uid="{00000000-0005-0000-0000-0000F2010000}"/>
    <cellStyle name="Comma 14 7" xfId="504" xr:uid="{00000000-0005-0000-0000-0000F3010000}"/>
    <cellStyle name="Comma 14 8" xfId="505" xr:uid="{00000000-0005-0000-0000-0000F4010000}"/>
    <cellStyle name="Comma 14 9" xfId="506" xr:uid="{00000000-0005-0000-0000-0000F5010000}"/>
    <cellStyle name="Comma 15" xfId="507" xr:uid="{00000000-0005-0000-0000-0000F6010000}"/>
    <cellStyle name="Comma 15 10" xfId="508" xr:uid="{00000000-0005-0000-0000-0000F7010000}"/>
    <cellStyle name="Comma 15 10 2" xfId="509" xr:uid="{00000000-0005-0000-0000-0000F8010000}"/>
    <cellStyle name="Comma 15 10 3" xfId="510" xr:uid="{00000000-0005-0000-0000-0000F9010000}"/>
    <cellStyle name="Comma 15 11" xfId="511" xr:uid="{00000000-0005-0000-0000-0000FA010000}"/>
    <cellStyle name="Comma 15 11 2" xfId="512" xr:uid="{00000000-0005-0000-0000-0000FB010000}"/>
    <cellStyle name="Comma 15 11 3" xfId="513" xr:uid="{00000000-0005-0000-0000-0000FC010000}"/>
    <cellStyle name="Comma 15 12" xfId="514" xr:uid="{00000000-0005-0000-0000-0000FD010000}"/>
    <cellStyle name="Comma 15 12 2" xfId="515" xr:uid="{00000000-0005-0000-0000-0000FE010000}"/>
    <cellStyle name="Comma 15 12 3" xfId="516" xr:uid="{00000000-0005-0000-0000-0000FF010000}"/>
    <cellStyle name="Comma 15 13" xfId="517" xr:uid="{00000000-0005-0000-0000-000000020000}"/>
    <cellStyle name="Comma 15 13 2" xfId="518" xr:uid="{00000000-0005-0000-0000-000001020000}"/>
    <cellStyle name="Comma 15 13 3" xfId="519" xr:uid="{00000000-0005-0000-0000-000002020000}"/>
    <cellStyle name="Comma 15 14" xfId="520" xr:uid="{00000000-0005-0000-0000-000003020000}"/>
    <cellStyle name="Comma 15 14 2" xfId="521" xr:uid="{00000000-0005-0000-0000-000004020000}"/>
    <cellStyle name="Comma 15 14 3" xfId="522" xr:uid="{00000000-0005-0000-0000-000005020000}"/>
    <cellStyle name="Comma 15 15" xfId="523" xr:uid="{00000000-0005-0000-0000-000006020000}"/>
    <cellStyle name="Comma 15 15 2" xfId="524" xr:uid="{00000000-0005-0000-0000-000007020000}"/>
    <cellStyle name="Comma 15 15 3" xfId="525" xr:uid="{00000000-0005-0000-0000-000008020000}"/>
    <cellStyle name="Comma 15 16" xfId="526" xr:uid="{00000000-0005-0000-0000-000009020000}"/>
    <cellStyle name="Comma 15 16 2" xfId="527" xr:uid="{00000000-0005-0000-0000-00000A020000}"/>
    <cellStyle name="Comma 15 16 3" xfId="528" xr:uid="{00000000-0005-0000-0000-00000B020000}"/>
    <cellStyle name="Comma 15 17" xfId="529" xr:uid="{00000000-0005-0000-0000-00000C020000}"/>
    <cellStyle name="Comma 15 17 2" xfId="530" xr:uid="{00000000-0005-0000-0000-00000D020000}"/>
    <cellStyle name="Comma 15 17 3" xfId="531" xr:uid="{00000000-0005-0000-0000-00000E020000}"/>
    <cellStyle name="Comma 15 18" xfId="532" xr:uid="{00000000-0005-0000-0000-00000F020000}"/>
    <cellStyle name="Comma 15 18 2" xfId="533" xr:uid="{00000000-0005-0000-0000-000010020000}"/>
    <cellStyle name="Comma 15 18 3" xfId="534" xr:uid="{00000000-0005-0000-0000-000011020000}"/>
    <cellStyle name="Comma 15 19" xfId="535" xr:uid="{00000000-0005-0000-0000-000012020000}"/>
    <cellStyle name="Comma 15 19 2" xfId="536" xr:uid="{00000000-0005-0000-0000-000013020000}"/>
    <cellStyle name="Comma 15 19 3" xfId="537" xr:uid="{00000000-0005-0000-0000-000014020000}"/>
    <cellStyle name="Comma 15 2" xfId="538" xr:uid="{00000000-0005-0000-0000-000015020000}"/>
    <cellStyle name="Comma 15 2 2" xfId="539" xr:uid="{00000000-0005-0000-0000-000016020000}"/>
    <cellStyle name="Comma 15 2 2 2" xfId="540" xr:uid="{00000000-0005-0000-0000-000017020000}"/>
    <cellStyle name="Comma 15 2 2 2 2" xfId="541" xr:uid="{00000000-0005-0000-0000-000018020000}"/>
    <cellStyle name="Comma 15 2 2 2 2 2" xfId="542" xr:uid="{00000000-0005-0000-0000-000019020000}"/>
    <cellStyle name="Comma 15 2 2 2 2 2 2" xfId="543" xr:uid="{00000000-0005-0000-0000-00001A020000}"/>
    <cellStyle name="Comma 15 2 2 2 2 2 2 2" xfId="544" xr:uid="{00000000-0005-0000-0000-00001B020000}"/>
    <cellStyle name="Comma 15 2 2 2 2 2 3" xfId="545" xr:uid="{00000000-0005-0000-0000-00001C020000}"/>
    <cellStyle name="Comma 15 2 2 2 2 3" xfId="546" xr:uid="{00000000-0005-0000-0000-00001D020000}"/>
    <cellStyle name="Comma 15 2 2 2 2 3 2" xfId="547" xr:uid="{00000000-0005-0000-0000-00001E020000}"/>
    <cellStyle name="Comma 15 2 2 2 2 3 2 2" xfId="548" xr:uid="{00000000-0005-0000-0000-00001F020000}"/>
    <cellStyle name="Comma 15 2 2 2 2 3 3" xfId="549" xr:uid="{00000000-0005-0000-0000-000020020000}"/>
    <cellStyle name="Comma 15 2 2 2 2 4" xfId="550" xr:uid="{00000000-0005-0000-0000-000021020000}"/>
    <cellStyle name="Comma 15 2 2 2 2 4 2" xfId="551" xr:uid="{00000000-0005-0000-0000-000022020000}"/>
    <cellStyle name="Comma 15 2 2 2 2 5" xfId="552" xr:uid="{00000000-0005-0000-0000-000023020000}"/>
    <cellStyle name="Comma 15 2 2 2 3" xfId="553" xr:uid="{00000000-0005-0000-0000-000024020000}"/>
    <cellStyle name="Comma 15 2 2 2 3 2" xfId="554" xr:uid="{00000000-0005-0000-0000-000025020000}"/>
    <cellStyle name="Comma 15 2 2 2 3 2 2" xfId="555" xr:uid="{00000000-0005-0000-0000-000026020000}"/>
    <cellStyle name="Comma 15 2 2 2 3 2 2 2" xfId="556" xr:uid="{00000000-0005-0000-0000-000027020000}"/>
    <cellStyle name="Comma 15 2 2 2 3 2 3" xfId="557" xr:uid="{00000000-0005-0000-0000-000028020000}"/>
    <cellStyle name="Comma 15 2 2 2 3 3" xfId="558" xr:uid="{00000000-0005-0000-0000-000029020000}"/>
    <cellStyle name="Comma 15 2 2 2 3 3 2" xfId="559" xr:uid="{00000000-0005-0000-0000-00002A020000}"/>
    <cellStyle name="Comma 15 2 2 2 3 4" xfId="560" xr:uid="{00000000-0005-0000-0000-00002B020000}"/>
    <cellStyle name="Comma 15 2 2 2 4" xfId="561" xr:uid="{00000000-0005-0000-0000-00002C020000}"/>
    <cellStyle name="Comma 15 2 2 2 5" xfId="562" xr:uid="{00000000-0005-0000-0000-00002D020000}"/>
    <cellStyle name="Comma 15 2 2 3" xfId="563" xr:uid="{00000000-0005-0000-0000-00002E020000}"/>
    <cellStyle name="Comma 15 2 2 3 2" xfId="564" xr:uid="{00000000-0005-0000-0000-00002F020000}"/>
    <cellStyle name="Comma 15 2 2 3 2 2" xfId="565" xr:uid="{00000000-0005-0000-0000-000030020000}"/>
    <cellStyle name="Comma 15 2 2 3 2 2 2" xfId="566" xr:uid="{00000000-0005-0000-0000-000031020000}"/>
    <cellStyle name="Comma 15 2 2 3 2 3" xfId="567" xr:uid="{00000000-0005-0000-0000-000032020000}"/>
    <cellStyle name="Comma 15 2 2 3 3" xfId="568" xr:uid="{00000000-0005-0000-0000-000033020000}"/>
    <cellStyle name="Comma 15 2 2 3 3 2" xfId="569" xr:uid="{00000000-0005-0000-0000-000034020000}"/>
    <cellStyle name="Comma 15 2 2 3 3 2 2" xfId="570" xr:uid="{00000000-0005-0000-0000-000035020000}"/>
    <cellStyle name="Comma 15 2 2 3 3 3" xfId="571" xr:uid="{00000000-0005-0000-0000-000036020000}"/>
    <cellStyle name="Comma 15 2 2 3 4" xfId="572" xr:uid="{00000000-0005-0000-0000-000037020000}"/>
    <cellStyle name="Comma 15 2 2 3 4 2" xfId="573" xr:uid="{00000000-0005-0000-0000-000038020000}"/>
    <cellStyle name="Comma 15 2 2 3 5" xfId="574" xr:uid="{00000000-0005-0000-0000-000039020000}"/>
    <cellStyle name="Comma 15 2 2 4" xfId="575" xr:uid="{00000000-0005-0000-0000-00003A020000}"/>
    <cellStyle name="Comma 15 2 2 4 2" xfId="576" xr:uid="{00000000-0005-0000-0000-00003B020000}"/>
    <cellStyle name="Comma 15 2 2 4 2 2" xfId="577" xr:uid="{00000000-0005-0000-0000-00003C020000}"/>
    <cellStyle name="Comma 15 2 2 4 2 2 2" xfId="578" xr:uid="{00000000-0005-0000-0000-00003D020000}"/>
    <cellStyle name="Comma 15 2 2 4 2 3" xfId="579" xr:uid="{00000000-0005-0000-0000-00003E020000}"/>
    <cellStyle name="Comma 15 2 2 4 3" xfId="580" xr:uid="{00000000-0005-0000-0000-00003F020000}"/>
    <cellStyle name="Comma 15 2 2 4 3 2" xfId="581" xr:uid="{00000000-0005-0000-0000-000040020000}"/>
    <cellStyle name="Comma 15 2 2 4 4" xfId="582" xr:uid="{00000000-0005-0000-0000-000041020000}"/>
    <cellStyle name="Comma 15 2 2 5" xfId="583" xr:uid="{00000000-0005-0000-0000-000042020000}"/>
    <cellStyle name="Comma 15 2 2 6" xfId="584" xr:uid="{00000000-0005-0000-0000-000043020000}"/>
    <cellStyle name="Comma 15 2 3" xfId="585" xr:uid="{00000000-0005-0000-0000-000044020000}"/>
    <cellStyle name="Comma 15 2 3 2" xfId="586" xr:uid="{00000000-0005-0000-0000-000045020000}"/>
    <cellStyle name="Comma 15 2 3 2 2" xfId="587" xr:uid="{00000000-0005-0000-0000-000046020000}"/>
    <cellStyle name="Comma 15 2 3 2 2 2" xfId="588" xr:uid="{00000000-0005-0000-0000-000047020000}"/>
    <cellStyle name="Comma 15 2 3 2 2 2 2" xfId="589" xr:uid="{00000000-0005-0000-0000-000048020000}"/>
    <cellStyle name="Comma 15 2 3 2 2 3" xfId="590" xr:uid="{00000000-0005-0000-0000-000049020000}"/>
    <cellStyle name="Comma 15 2 3 2 3" xfId="591" xr:uid="{00000000-0005-0000-0000-00004A020000}"/>
    <cellStyle name="Comma 15 2 3 2 3 2" xfId="592" xr:uid="{00000000-0005-0000-0000-00004B020000}"/>
    <cellStyle name="Comma 15 2 3 2 4" xfId="593" xr:uid="{00000000-0005-0000-0000-00004C020000}"/>
    <cellStyle name="Comma 15 2 3 3" xfId="594" xr:uid="{00000000-0005-0000-0000-00004D020000}"/>
    <cellStyle name="Comma 15 2 3 3 2" xfId="595" xr:uid="{00000000-0005-0000-0000-00004E020000}"/>
    <cellStyle name="Comma 15 2 3 3 2 2" xfId="596" xr:uid="{00000000-0005-0000-0000-00004F020000}"/>
    <cellStyle name="Comma 15 2 3 3 3" xfId="597" xr:uid="{00000000-0005-0000-0000-000050020000}"/>
    <cellStyle name="Comma 15 2 3 4" xfId="598" xr:uid="{00000000-0005-0000-0000-000051020000}"/>
    <cellStyle name="Comma 15 2 3 5" xfId="599" xr:uid="{00000000-0005-0000-0000-000052020000}"/>
    <cellStyle name="Comma 15 2 3 5 2" xfId="600" xr:uid="{00000000-0005-0000-0000-000053020000}"/>
    <cellStyle name="Comma 15 2 3 6" xfId="601" xr:uid="{00000000-0005-0000-0000-000054020000}"/>
    <cellStyle name="Comma 15 2 4" xfId="602" xr:uid="{00000000-0005-0000-0000-000055020000}"/>
    <cellStyle name="Comma 15 2 4 2" xfId="603" xr:uid="{00000000-0005-0000-0000-000056020000}"/>
    <cellStyle name="Comma 15 2 4 2 2" xfId="604" xr:uid="{00000000-0005-0000-0000-000057020000}"/>
    <cellStyle name="Comma 15 2 4 2 2 2" xfId="605" xr:uid="{00000000-0005-0000-0000-000058020000}"/>
    <cellStyle name="Comma 15 2 4 2 2 2 2" xfId="606" xr:uid="{00000000-0005-0000-0000-000059020000}"/>
    <cellStyle name="Comma 15 2 4 2 2 3" xfId="607" xr:uid="{00000000-0005-0000-0000-00005A020000}"/>
    <cellStyle name="Comma 15 2 4 2 3" xfId="608" xr:uid="{00000000-0005-0000-0000-00005B020000}"/>
    <cellStyle name="Comma 15 2 4 2 3 2" xfId="609" xr:uid="{00000000-0005-0000-0000-00005C020000}"/>
    <cellStyle name="Comma 15 2 4 2 4" xfId="610" xr:uid="{00000000-0005-0000-0000-00005D020000}"/>
    <cellStyle name="Comma 15 2 4 3" xfId="611" xr:uid="{00000000-0005-0000-0000-00005E020000}"/>
    <cellStyle name="Comma 15 2 4 3 2" xfId="612" xr:uid="{00000000-0005-0000-0000-00005F020000}"/>
    <cellStyle name="Comma 15 2 4 3 2 2" xfId="613" xr:uid="{00000000-0005-0000-0000-000060020000}"/>
    <cellStyle name="Comma 15 2 4 3 3" xfId="614" xr:uid="{00000000-0005-0000-0000-000061020000}"/>
    <cellStyle name="Comma 15 2 4 4" xfId="615" xr:uid="{00000000-0005-0000-0000-000062020000}"/>
    <cellStyle name="Comma 15 2 4 5" xfId="616" xr:uid="{00000000-0005-0000-0000-000063020000}"/>
    <cellStyle name="Comma 15 2 5" xfId="617" xr:uid="{00000000-0005-0000-0000-000064020000}"/>
    <cellStyle name="Comma 15 2 5 2" xfId="618" xr:uid="{00000000-0005-0000-0000-000065020000}"/>
    <cellStyle name="Comma 15 2 5 2 2" xfId="619" xr:uid="{00000000-0005-0000-0000-000066020000}"/>
    <cellStyle name="Comma 15 2 5 2 2 2" xfId="620" xr:uid="{00000000-0005-0000-0000-000067020000}"/>
    <cellStyle name="Comma 15 2 5 2 3" xfId="621" xr:uid="{00000000-0005-0000-0000-000068020000}"/>
    <cellStyle name="Comma 15 2 5 3" xfId="622" xr:uid="{00000000-0005-0000-0000-000069020000}"/>
    <cellStyle name="Comma 15 2 5 3 2" xfId="623" xr:uid="{00000000-0005-0000-0000-00006A020000}"/>
    <cellStyle name="Comma 15 2 5 4" xfId="624" xr:uid="{00000000-0005-0000-0000-00006B020000}"/>
    <cellStyle name="Comma 15 2 6" xfId="625" xr:uid="{00000000-0005-0000-0000-00006C020000}"/>
    <cellStyle name="Comma 15 2 6 2" xfId="626" xr:uid="{00000000-0005-0000-0000-00006D020000}"/>
    <cellStyle name="Comma 15 2 6 2 2" xfId="627" xr:uid="{00000000-0005-0000-0000-00006E020000}"/>
    <cellStyle name="Comma 15 2 6 3" xfId="628" xr:uid="{00000000-0005-0000-0000-00006F020000}"/>
    <cellStyle name="Comma 15 2 7" xfId="629" xr:uid="{00000000-0005-0000-0000-000070020000}"/>
    <cellStyle name="Comma 15 2 8" xfId="630" xr:uid="{00000000-0005-0000-0000-000071020000}"/>
    <cellStyle name="Comma 15 20" xfId="631" xr:uid="{00000000-0005-0000-0000-000072020000}"/>
    <cellStyle name="Comma 15 20 2" xfId="632" xr:uid="{00000000-0005-0000-0000-000073020000}"/>
    <cellStyle name="Comma 15 20 3" xfId="633" xr:uid="{00000000-0005-0000-0000-000074020000}"/>
    <cellStyle name="Comma 15 21" xfId="634" xr:uid="{00000000-0005-0000-0000-000075020000}"/>
    <cellStyle name="Comma 15 21 2" xfId="635" xr:uid="{00000000-0005-0000-0000-000076020000}"/>
    <cellStyle name="Comma 15 21 3" xfId="636" xr:uid="{00000000-0005-0000-0000-000077020000}"/>
    <cellStyle name="Comma 15 22" xfId="637" xr:uid="{00000000-0005-0000-0000-000078020000}"/>
    <cellStyle name="Comma 15 22 2" xfId="638" xr:uid="{00000000-0005-0000-0000-000079020000}"/>
    <cellStyle name="Comma 15 22 3" xfId="639" xr:uid="{00000000-0005-0000-0000-00007A020000}"/>
    <cellStyle name="Comma 15 23" xfId="640" xr:uid="{00000000-0005-0000-0000-00007B020000}"/>
    <cellStyle name="Comma 15 23 2" xfId="641" xr:uid="{00000000-0005-0000-0000-00007C020000}"/>
    <cellStyle name="Comma 15 23 3" xfId="642" xr:uid="{00000000-0005-0000-0000-00007D020000}"/>
    <cellStyle name="Comma 15 24" xfId="643" xr:uid="{00000000-0005-0000-0000-00007E020000}"/>
    <cellStyle name="Comma 15 24 2" xfId="644" xr:uid="{00000000-0005-0000-0000-00007F020000}"/>
    <cellStyle name="Comma 15 24 3" xfId="645" xr:uid="{00000000-0005-0000-0000-000080020000}"/>
    <cellStyle name="Comma 15 25" xfId="646" xr:uid="{00000000-0005-0000-0000-000081020000}"/>
    <cellStyle name="Comma 15 26" xfId="647" xr:uid="{00000000-0005-0000-0000-000082020000}"/>
    <cellStyle name="Comma 15 27" xfId="648" xr:uid="{00000000-0005-0000-0000-000083020000}"/>
    <cellStyle name="Comma 15 28" xfId="649" xr:uid="{00000000-0005-0000-0000-000084020000}"/>
    <cellStyle name="Comma 15 3" xfId="650" xr:uid="{00000000-0005-0000-0000-000085020000}"/>
    <cellStyle name="Comma 15 3 2" xfId="651" xr:uid="{00000000-0005-0000-0000-000086020000}"/>
    <cellStyle name="Comma 15 3 2 2" xfId="652" xr:uid="{00000000-0005-0000-0000-000087020000}"/>
    <cellStyle name="Comma 15 3 2 2 2" xfId="653" xr:uid="{00000000-0005-0000-0000-000088020000}"/>
    <cellStyle name="Comma 15 3 2 2 2 2" xfId="654" xr:uid="{00000000-0005-0000-0000-000089020000}"/>
    <cellStyle name="Comma 15 3 2 2 2 2 2" xfId="655" xr:uid="{00000000-0005-0000-0000-00008A020000}"/>
    <cellStyle name="Comma 15 3 2 2 2 2 2 2" xfId="656" xr:uid="{00000000-0005-0000-0000-00008B020000}"/>
    <cellStyle name="Comma 15 3 2 2 2 2 3" xfId="657" xr:uid="{00000000-0005-0000-0000-00008C020000}"/>
    <cellStyle name="Comma 15 3 2 2 2 3" xfId="658" xr:uid="{00000000-0005-0000-0000-00008D020000}"/>
    <cellStyle name="Comma 15 3 2 2 2 3 2" xfId="659" xr:uid="{00000000-0005-0000-0000-00008E020000}"/>
    <cellStyle name="Comma 15 3 2 2 2 3 2 2" xfId="660" xr:uid="{00000000-0005-0000-0000-00008F020000}"/>
    <cellStyle name="Comma 15 3 2 2 2 3 3" xfId="661" xr:uid="{00000000-0005-0000-0000-000090020000}"/>
    <cellStyle name="Comma 15 3 2 2 2 4" xfId="662" xr:uid="{00000000-0005-0000-0000-000091020000}"/>
    <cellStyle name="Comma 15 3 2 2 2 4 2" xfId="663" xr:uid="{00000000-0005-0000-0000-000092020000}"/>
    <cellStyle name="Comma 15 3 2 2 2 5" xfId="664" xr:uid="{00000000-0005-0000-0000-000093020000}"/>
    <cellStyle name="Comma 15 3 2 2 3" xfId="665" xr:uid="{00000000-0005-0000-0000-000094020000}"/>
    <cellStyle name="Comma 15 3 2 2 3 2" xfId="666" xr:uid="{00000000-0005-0000-0000-000095020000}"/>
    <cellStyle name="Comma 15 3 2 2 3 2 2" xfId="667" xr:uid="{00000000-0005-0000-0000-000096020000}"/>
    <cellStyle name="Comma 15 3 2 2 3 2 2 2" xfId="668" xr:uid="{00000000-0005-0000-0000-000097020000}"/>
    <cellStyle name="Comma 15 3 2 2 3 2 3" xfId="669" xr:uid="{00000000-0005-0000-0000-000098020000}"/>
    <cellStyle name="Comma 15 3 2 2 3 3" xfId="670" xr:uid="{00000000-0005-0000-0000-000099020000}"/>
    <cellStyle name="Comma 15 3 2 2 3 3 2" xfId="671" xr:uid="{00000000-0005-0000-0000-00009A020000}"/>
    <cellStyle name="Comma 15 3 2 2 3 4" xfId="672" xr:uid="{00000000-0005-0000-0000-00009B020000}"/>
    <cellStyle name="Comma 15 3 2 2 4" xfId="673" xr:uid="{00000000-0005-0000-0000-00009C020000}"/>
    <cellStyle name="Comma 15 3 2 2 5" xfId="674" xr:uid="{00000000-0005-0000-0000-00009D020000}"/>
    <cellStyle name="Comma 15 3 2 3" xfId="675" xr:uid="{00000000-0005-0000-0000-00009E020000}"/>
    <cellStyle name="Comma 15 3 2 3 2" xfId="676" xr:uid="{00000000-0005-0000-0000-00009F020000}"/>
    <cellStyle name="Comma 15 3 2 3 2 2" xfId="677" xr:uid="{00000000-0005-0000-0000-0000A0020000}"/>
    <cellStyle name="Comma 15 3 2 3 2 2 2" xfId="678" xr:uid="{00000000-0005-0000-0000-0000A1020000}"/>
    <cellStyle name="Comma 15 3 2 3 2 3" xfId="679" xr:uid="{00000000-0005-0000-0000-0000A2020000}"/>
    <cellStyle name="Comma 15 3 2 3 3" xfId="680" xr:uid="{00000000-0005-0000-0000-0000A3020000}"/>
    <cellStyle name="Comma 15 3 2 3 3 2" xfId="681" xr:uid="{00000000-0005-0000-0000-0000A4020000}"/>
    <cellStyle name="Comma 15 3 2 3 3 2 2" xfId="682" xr:uid="{00000000-0005-0000-0000-0000A5020000}"/>
    <cellStyle name="Comma 15 3 2 3 3 3" xfId="683" xr:uid="{00000000-0005-0000-0000-0000A6020000}"/>
    <cellStyle name="Comma 15 3 2 3 4" xfId="684" xr:uid="{00000000-0005-0000-0000-0000A7020000}"/>
    <cellStyle name="Comma 15 3 2 3 4 2" xfId="685" xr:uid="{00000000-0005-0000-0000-0000A8020000}"/>
    <cellStyle name="Comma 15 3 2 3 5" xfId="686" xr:uid="{00000000-0005-0000-0000-0000A9020000}"/>
    <cellStyle name="Comma 15 3 2 4" xfId="687" xr:uid="{00000000-0005-0000-0000-0000AA020000}"/>
    <cellStyle name="Comma 15 3 2 4 2" xfId="688" xr:uid="{00000000-0005-0000-0000-0000AB020000}"/>
    <cellStyle name="Comma 15 3 2 4 2 2" xfId="689" xr:uid="{00000000-0005-0000-0000-0000AC020000}"/>
    <cellStyle name="Comma 15 3 2 4 2 2 2" xfId="690" xr:uid="{00000000-0005-0000-0000-0000AD020000}"/>
    <cellStyle name="Comma 15 3 2 4 2 3" xfId="691" xr:uid="{00000000-0005-0000-0000-0000AE020000}"/>
    <cellStyle name="Comma 15 3 2 4 3" xfId="692" xr:uid="{00000000-0005-0000-0000-0000AF020000}"/>
    <cellStyle name="Comma 15 3 2 4 3 2" xfId="693" xr:uid="{00000000-0005-0000-0000-0000B0020000}"/>
    <cellStyle name="Comma 15 3 2 4 4" xfId="694" xr:uid="{00000000-0005-0000-0000-0000B1020000}"/>
    <cellStyle name="Comma 15 3 2 5" xfId="695" xr:uid="{00000000-0005-0000-0000-0000B2020000}"/>
    <cellStyle name="Comma 15 3 2 6" xfId="696" xr:uid="{00000000-0005-0000-0000-0000B3020000}"/>
    <cellStyle name="Comma 15 3 3" xfId="697" xr:uid="{00000000-0005-0000-0000-0000B4020000}"/>
    <cellStyle name="Comma 15 3 3 2" xfId="698" xr:uid="{00000000-0005-0000-0000-0000B5020000}"/>
    <cellStyle name="Comma 15 3 3 2 2" xfId="699" xr:uid="{00000000-0005-0000-0000-0000B6020000}"/>
    <cellStyle name="Comma 15 3 3 2 2 2" xfId="700" xr:uid="{00000000-0005-0000-0000-0000B7020000}"/>
    <cellStyle name="Comma 15 3 3 2 2 2 2" xfId="701" xr:uid="{00000000-0005-0000-0000-0000B8020000}"/>
    <cellStyle name="Comma 15 3 3 2 2 3" xfId="702" xr:uid="{00000000-0005-0000-0000-0000B9020000}"/>
    <cellStyle name="Comma 15 3 3 2 3" xfId="703" xr:uid="{00000000-0005-0000-0000-0000BA020000}"/>
    <cellStyle name="Comma 15 3 3 2 3 2" xfId="704" xr:uid="{00000000-0005-0000-0000-0000BB020000}"/>
    <cellStyle name="Comma 15 3 3 2 4" xfId="705" xr:uid="{00000000-0005-0000-0000-0000BC020000}"/>
    <cellStyle name="Comma 15 3 3 3" xfId="706" xr:uid="{00000000-0005-0000-0000-0000BD020000}"/>
    <cellStyle name="Comma 15 3 3 3 2" xfId="707" xr:uid="{00000000-0005-0000-0000-0000BE020000}"/>
    <cellStyle name="Comma 15 3 3 3 2 2" xfId="708" xr:uid="{00000000-0005-0000-0000-0000BF020000}"/>
    <cellStyle name="Comma 15 3 3 3 3" xfId="709" xr:uid="{00000000-0005-0000-0000-0000C0020000}"/>
    <cellStyle name="Comma 15 3 3 4" xfId="710" xr:uid="{00000000-0005-0000-0000-0000C1020000}"/>
    <cellStyle name="Comma 15 3 3 5" xfId="711" xr:uid="{00000000-0005-0000-0000-0000C2020000}"/>
    <cellStyle name="Comma 15 3 3 5 2" xfId="712" xr:uid="{00000000-0005-0000-0000-0000C3020000}"/>
    <cellStyle name="Comma 15 3 3 6" xfId="713" xr:uid="{00000000-0005-0000-0000-0000C4020000}"/>
    <cellStyle name="Comma 15 3 4" xfId="714" xr:uid="{00000000-0005-0000-0000-0000C5020000}"/>
    <cellStyle name="Comma 15 3 4 2" xfId="715" xr:uid="{00000000-0005-0000-0000-0000C6020000}"/>
    <cellStyle name="Comma 15 3 4 2 2" xfId="716" xr:uid="{00000000-0005-0000-0000-0000C7020000}"/>
    <cellStyle name="Comma 15 3 4 2 2 2" xfId="717" xr:uid="{00000000-0005-0000-0000-0000C8020000}"/>
    <cellStyle name="Comma 15 3 4 2 2 2 2" xfId="718" xr:uid="{00000000-0005-0000-0000-0000C9020000}"/>
    <cellStyle name="Comma 15 3 4 2 2 3" xfId="719" xr:uid="{00000000-0005-0000-0000-0000CA020000}"/>
    <cellStyle name="Comma 15 3 4 2 3" xfId="720" xr:uid="{00000000-0005-0000-0000-0000CB020000}"/>
    <cellStyle name="Comma 15 3 4 2 3 2" xfId="721" xr:uid="{00000000-0005-0000-0000-0000CC020000}"/>
    <cellStyle name="Comma 15 3 4 2 4" xfId="722" xr:uid="{00000000-0005-0000-0000-0000CD020000}"/>
    <cellStyle name="Comma 15 3 4 3" xfId="723" xr:uid="{00000000-0005-0000-0000-0000CE020000}"/>
    <cellStyle name="Comma 15 3 4 3 2" xfId="724" xr:uid="{00000000-0005-0000-0000-0000CF020000}"/>
    <cellStyle name="Comma 15 3 4 3 2 2" xfId="725" xr:uid="{00000000-0005-0000-0000-0000D0020000}"/>
    <cellStyle name="Comma 15 3 4 3 3" xfId="726" xr:uid="{00000000-0005-0000-0000-0000D1020000}"/>
    <cellStyle name="Comma 15 3 4 4" xfId="727" xr:uid="{00000000-0005-0000-0000-0000D2020000}"/>
    <cellStyle name="Comma 15 3 4 5" xfId="728" xr:uid="{00000000-0005-0000-0000-0000D3020000}"/>
    <cellStyle name="Comma 15 3 5" xfId="729" xr:uid="{00000000-0005-0000-0000-0000D4020000}"/>
    <cellStyle name="Comma 15 3 5 2" xfId="730" xr:uid="{00000000-0005-0000-0000-0000D5020000}"/>
    <cellStyle name="Comma 15 3 5 2 2" xfId="731" xr:uid="{00000000-0005-0000-0000-0000D6020000}"/>
    <cellStyle name="Comma 15 3 5 2 2 2" xfId="732" xr:uid="{00000000-0005-0000-0000-0000D7020000}"/>
    <cellStyle name="Comma 15 3 5 2 3" xfId="733" xr:uid="{00000000-0005-0000-0000-0000D8020000}"/>
    <cellStyle name="Comma 15 3 5 3" xfId="734" xr:uid="{00000000-0005-0000-0000-0000D9020000}"/>
    <cellStyle name="Comma 15 3 5 3 2" xfId="735" xr:uid="{00000000-0005-0000-0000-0000DA020000}"/>
    <cellStyle name="Comma 15 3 5 4" xfId="736" xr:uid="{00000000-0005-0000-0000-0000DB020000}"/>
    <cellStyle name="Comma 15 3 6" xfId="737" xr:uid="{00000000-0005-0000-0000-0000DC020000}"/>
    <cellStyle name="Comma 15 3 6 2" xfId="738" xr:uid="{00000000-0005-0000-0000-0000DD020000}"/>
    <cellStyle name="Comma 15 3 6 2 2" xfId="739" xr:uid="{00000000-0005-0000-0000-0000DE020000}"/>
    <cellStyle name="Comma 15 3 6 3" xfId="740" xr:uid="{00000000-0005-0000-0000-0000DF020000}"/>
    <cellStyle name="Comma 15 3 7" xfId="741" xr:uid="{00000000-0005-0000-0000-0000E0020000}"/>
    <cellStyle name="Comma 15 3 8" xfId="742" xr:uid="{00000000-0005-0000-0000-0000E1020000}"/>
    <cellStyle name="Comma 15 4" xfId="743" xr:uid="{00000000-0005-0000-0000-0000E2020000}"/>
    <cellStyle name="Comma 15 4 2" xfId="744" xr:uid="{00000000-0005-0000-0000-0000E3020000}"/>
    <cellStyle name="Comma 15 4 2 2" xfId="745" xr:uid="{00000000-0005-0000-0000-0000E4020000}"/>
    <cellStyle name="Comma 15 4 2 2 2" xfId="746" xr:uid="{00000000-0005-0000-0000-0000E5020000}"/>
    <cellStyle name="Comma 15 4 2 2 2 2" xfId="747" xr:uid="{00000000-0005-0000-0000-0000E6020000}"/>
    <cellStyle name="Comma 15 4 2 2 2 2 2" xfId="748" xr:uid="{00000000-0005-0000-0000-0000E7020000}"/>
    <cellStyle name="Comma 15 4 2 2 2 3" xfId="749" xr:uid="{00000000-0005-0000-0000-0000E8020000}"/>
    <cellStyle name="Comma 15 4 2 2 3" xfId="750" xr:uid="{00000000-0005-0000-0000-0000E9020000}"/>
    <cellStyle name="Comma 15 4 2 2 3 2" xfId="751" xr:uid="{00000000-0005-0000-0000-0000EA020000}"/>
    <cellStyle name="Comma 15 4 2 2 4" xfId="752" xr:uid="{00000000-0005-0000-0000-0000EB020000}"/>
    <cellStyle name="Comma 15 4 2 3" xfId="753" xr:uid="{00000000-0005-0000-0000-0000EC020000}"/>
    <cellStyle name="Comma 15 4 2 3 2" xfId="754" xr:uid="{00000000-0005-0000-0000-0000ED020000}"/>
    <cellStyle name="Comma 15 4 2 3 2 2" xfId="755" xr:uid="{00000000-0005-0000-0000-0000EE020000}"/>
    <cellStyle name="Comma 15 4 2 3 3" xfId="756" xr:uid="{00000000-0005-0000-0000-0000EF020000}"/>
    <cellStyle name="Comma 15 4 2 4" xfId="757" xr:uid="{00000000-0005-0000-0000-0000F0020000}"/>
    <cellStyle name="Comma 15 4 2 5" xfId="758" xr:uid="{00000000-0005-0000-0000-0000F1020000}"/>
    <cellStyle name="Comma 15 4 2 5 2" xfId="759" xr:uid="{00000000-0005-0000-0000-0000F2020000}"/>
    <cellStyle name="Comma 15 4 2 6" xfId="760" xr:uid="{00000000-0005-0000-0000-0000F3020000}"/>
    <cellStyle name="Comma 15 4 3" xfId="761" xr:uid="{00000000-0005-0000-0000-0000F4020000}"/>
    <cellStyle name="Comma 15 4 3 2" xfId="762" xr:uid="{00000000-0005-0000-0000-0000F5020000}"/>
    <cellStyle name="Comma 15 4 3 2 2" xfId="763" xr:uid="{00000000-0005-0000-0000-0000F6020000}"/>
    <cellStyle name="Comma 15 4 3 2 2 2" xfId="764" xr:uid="{00000000-0005-0000-0000-0000F7020000}"/>
    <cellStyle name="Comma 15 4 3 2 3" xfId="765" xr:uid="{00000000-0005-0000-0000-0000F8020000}"/>
    <cellStyle name="Comma 15 4 3 3" xfId="766" xr:uid="{00000000-0005-0000-0000-0000F9020000}"/>
    <cellStyle name="Comma 15 4 3 4" xfId="767" xr:uid="{00000000-0005-0000-0000-0000FA020000}"/>
    <cellStyle name="Comma 15 4 3 4 2" xfId="768" xr:uid="{00000000-0005-0000-0000-0000FB020000}"/>
    <cellStyle name="Comma 15 4 3 5" xfId="769" xr:uid="{00000000-0005-0000-0000-0000FC020000}"/>
    <cellStyle name="Comma 15 4 4" xfId="770" xr:uid="{00000000-0005-0000-0000-0000FD020000}"/>
    <cellStyle name="Comma 15 4 4 2" xfId="771" xr:uid="{00000000-0005-0000-0000-0000FE020000}"/>
    <cellStyle name="Comma 15 4 4 2 2" xfId="772" xr:uid="{00000000-0005-0000-0000-0000FF020000}"/>
    <cellStyle name="Comma 15 4 4 2 2 2" xfId="773" xr:uid="{00000000-0005-0000-0000-000000030000}"/>
    <cellStyle name="Comma 15 4 4 2 3" xfId="774" xr:uid="{00000000-0005-0000-0000-000001030000}"/>
    <cellStyle name="Comma 15 4 4 3" xfId="775" xr:uid="{00000000-0005-0000-0000-000002030000}"/>
    <cellStyle name="Comma 15 4 4 3 2" xfId="776" xr:uid="{00000000-0005-0000-0000-000003030000}"/>
    <cellStyle name="Comma 15 4 4 3 2 2" xfId="777" xr:uid="{00000000-0005-0000-0000-000004030000}"/>
    <cellStyle name="Comma 15 4 4 3 3" xfId="778" xr:uid="{00000000-0005-0000-0000-000005030000}"/>
    <cellStyle name="Comma 15 4 4 4" xfId="779" xr:uid="{00000000-0005-0000-0000-000006030000}"/>
    <cellStyle name="Comma 15 4 4 5" xfId="780" xr:uid="{00000000-0005-0000-0000-000007030000}"/>
    <cellStyle name="Comma 15 4 5" xfId="781" xr:uid="{00000000-0005-0000-0000-000008030000}"/>
    <cellStyle name="Comma 15 4 5 2" xfId="782" xr:uid="{00000000-0005-0000-0000-000009030000}"/>
    <cellStyle name="Comma 15 4 5 2 2" xfId="783" xr:uid="{00000000-0005-0000-0000-00000A030000}"/>
    <cellStyle name="Comma 15 4 5 3" xfId="784" xr:uid="{00000000-0005-0000-0000-00000B030000}"/>
    <cellStyle name="Comma 15 4 6" xfId="785" xr:uid="{00000000-0005-0000-0000-00000C030000}"/>
    <cellStyle name="Comma 15 4 6 2" xfId="786" xr:uid="{00000000-0005-0000-0000-00000D030000}"/>
    <cellStyle name="Comma 15 4 6 2 2" xfId="787" xr:uid="{00000000-0005-0000-0000-00000E030000}"/>
    <cellStyle name="Comma 15 4 6 3" xfId="788" xr:uid="{00000000-0005-0000-0000-00000F030000}"/>
    <cellStyle name="Comma 15 4 7" xfId="789" xr:uid="{00000000-0005-0000-0000-000010030000}"/>
    <cellStyle name="Comma 15 4 8" xfId="790" xr:uid="{00000000-0005-0000-0000-000011030000}"/>
    <cellStyle name="Comma 15 5" xfId="791" xr:uid="{00000000-0005-0000-0000-000012030000}"/>
    <cellStyle name="Comma 15 5 2" xfId="792" xr:uid="{00000000-0005-0000-0000-000013030000}"/>
    <cellStyle name="Comma 15 5 3" xfId="793" xr:uid="{00000000-0005-0000-0000-000014030000}"/>
    <cellStyle name="Comma 15 6" xfId="794" xr:uid="{00000000-0005-0000-0000-000015030000}"/>
    <cellStyle name="Comma 15 6 2" xfId="795" xr:uid="{00000000-0005-0000-0000-000016030000}"/>
    <cellStyle name="Comma 15 6 3" xfId="796" xr:uid="{00000000-0005-0000-0000-000017030000}"/>
    <cellStyle name="Comma 15 7" xfId="797" xr:uid="{00000000-0005-0000-0000-000018030000}"/>
    <cellStyle name="Comma 15 7 2" xfId="798" xr:uid="{00000000-0005-0000-0000-000019030000}"/>
    <cellStyle name="Comma 15 7 3" xfId="799" xr:uid="{00000000-0005-0000-0000-00001A030000}"/>
    <cellStyle name="Comma 15 8" xfId="800" xr:uid="{00000000-0005-0000-0000-00001B030000}"/>
    <cellStyle name="Comma 15 8 2" xfId="801" xr:uid="{00000000-0005-0000-0000-00001C030000}"/>
    <cellStyle name="Comma 15 8 3" xfId="802" xr:uid="{00000000-0005-0000-0000-00001D030000}"/>
    <cellStyle name="Comma 15 9" xfId="803" xr:uid="{00000000-0005-0000-0000-00001E030000}"/>
    <cellStyle name="Comma 15 9 2" xfId="804" xr:uid="{00000000-0005-0000-0000-00001F030000}"/>
    <cellStyle name="Comma 15 9 3" xfId="805" xr:uid="{00000000-0005-0000-0000-000020030000}"/>
    <cellStyle name="Comma 16" xfId="806" xr:uid="{00000000-0005-0000-0000-000021030000}"/>
    <cellStyle name="Comma 16 2" xfId="807" xr:uid="{00000000-0005-0000-0000-000022030000}"/>
    <cellStyle name="Comma 16 2 2" xfId="808" xr:uid="{00000000-0005-0000-0000-000023030000}"/>
    <cellStyle name="Comma 16 2 2 2" xfId="809" xr:uid="{00000000-0005-0000-0000-000024030000}"/>
    <cellStyle name="Comma 16 2 2 2 2" xfId="810" xr:uid="{00000000-0005-0000-0000-000025030000}"/>
    <cellStyle name="Comma 16 2 2 2 2 2" xfId="811" xr:uid="{00000000-0005-0000-0000-000026030000}"/>
    <cellStyle name="Comma 16 2 2 2 2 2 2" xfId="812" xr:uid="{00000000-0005-0000-0000-000027030000}"/>
    <cellStyle name="Comma 16 2 2 2 2 2 2 2" xfId="813" xr:uid="{00000000-0005-0000-0000-000028030000}"/>
    <cellStyle name="Comma 16 2 2 2 2 2 3" xfId="814" xr:uid="{00000000-0005-0000-0000-000029030000}"/>
    <cellStyle name="Comma 16 2 2 2 2 3" xfId="815" xr:uid="{00000000-0005-0000-0000-00002A030000}"/>
    <cellStyle name="Comma 16 2 2 2 2 3 2" xfId="816" xr:uid="{00000000-0005-0000-0000-00002B030000}"/>
    <cellStyle name="Comma 16 2 2 2 2 3 2 2" xfId="817" xr:uid="{00000000-0005-0000-0000-00002C030000}"/>
    <cellStyle name="Comma 16 2 2 2 2 3 3" xfId="818" xr:uid="{00000000-0005-0000-0000-00002D030000}"/>
    <cellStyle name="Comma 16 2 2 2 2 4" xfId="819" xr:uid="{00000000-0005-0000-0000-00002E030000}"/>
    <cellStyle name="Comma 16 2 2 2 2 4 2" xfId="820" xr:uid="{00000000-0005-0000-0000-00002F030000}"/>
    <cellStyle name="Comma 16 2 2 2 2 5" xfId="821" xr:uid="{00000000-0005-0000-0000-000030030000}"/>
    <cellStyle name="Comma 16 2 2 2 3" xfId="822" xr:uid="{00000000-0005-0000-0000-000031030000}"/>
    <cellStyle name="Comma 16 2 2 2 3 2" xfId="823" xr:uid="{00000000-0005-0000-0000-000032030000}"/>
    <cellStyle name="Comma 16 2 2 2 3 2 2" xfId="824" xr:uid="{00000000-0005-0000-0000-000033030000}"/>
    <cellStyle name="Comma 16 2 2 2 3 2 2 2" xfId="825" xr:uid="{00000000-0005-0000-0000-000034030000}"/>
    <cellStyle name="Comma 16 2 2 2 3 2 3" xfId="826" xr:uid="{00000000-0005-0000-0000-000035030000}"/>
    <cellStyle name="Comma 16 2 2 2 3 3" xfId="827" xr:uid="{00000000-0005-0000-0000-000036030000}"/>
    <cellStyle name="Comma 16 2 2 2 3 3 2" xfId="828" xr:uid="{00000000-0005-0000-0000-000037030000}"/>
    <cellStyle name="Comma 16 2 2 2 3 4" xfId="829" xr:uid="{00000000-0005-0000-0000-000038030000}"/>
    <cellStyle name="Comma 16 2 2 2 4" xfId="830" xr:uid="{00000000-0005-0000-0000-000039030000}"/>
    <cellStyle name="Comma 16 2 2 2 5" xfId="831" xr:uid="{00000000-0005-0000-0000-00003A030000}"/>
    <cellStyle name="Comma 16 2 2 3" xfId="832" xr:uid="{00000000-0005-0000-0000-00003B030000}"/>
    <cellStyle name="Comma 16 2 2 3 2" xfId="833" xr:uid="{00000000-0005-0000-0000-00003C030000}"/>
    <cellStyle name="Comma 16 2 2 3 2 2" xfId="834" xr:uid="{00000000-0005-0000-0000-00003D030000}"/>
    <cellStyle name="Comma 16 2 2 3 2 2 2" xfId="835" xr:uid="{00000000-0005-0000-0000-00003E030000}"/>
    <cellStyle name="Comma 16 2 2 3 2 3" xfId="836" xr:uid="{00000000-0005-0000-0000-00003F030000}"/>
    <cellStyle name="Comma 16 2 2 3 3" xfId="837" xr:uid="{00000000-0005-0000-0000-000040030000}"/>
    <cellStyle name="Comma 16 2 2 3 3 2" xfId="838" xr:uid="{00000000-0005-0000-0000-000041030000}"/>
    <cellStyle name="Comma 16 2 2 3 3 2 2" xfId="839" xr:uid="{00000000-0005-0000-0000-000042030000}"/>
    <cellStyle name="Comma 16 2 2 3 3 3" xfId="840" xr:uid="{00000000-0005-0000-0000-000043030000}"/>
    <cellStyle name="Comma 16 2 2 3 4" xfId="841" xr:uid="{00000000-0005-0000-0000-000044030000}"/>
    <cellStyle name="Comma 16 2 2 3 4 2" xfId="842" xr:uid="{00000000-0005-0000-0000-000045030000}"/>
    <cellStyle name="Comma 16 2 2 3 5" xfId="843" xr:uid="{00000000-0005-0000-0000-000046030000}"/>
    <cellStyle name="Comma 16 2 2 4" xfId="844" xr:uid="{00000000-0005-0000-0000-000047030000}"/>
    <cellStyle name="Comma 16 2 2 4 2" xfId="845" xr:uid="{00000000-0005-0000-0000-000048030000}"/>
    <cellStyle name="Comma 16 2 2 4 2 2" xfId="846" xr:uid="{00000000-0005-0000-0000-000049030000}"/>
    <cellStyle name="Comma 16 2 2 4 2 2 2" xfId="847" xr:uid="{00000000-0005-0000-0000-00004A030000}"/>
    <cellStyle name="Comma 16 2 2 4 2 3" xfId="848" xr:uid="{00000000-0005-0000-0000-00004B030000}"/>
    <cellStyle name="Comma 16 2 2 4 3" xfId="849" xr:uid="{00000000-0005-0000-0000-00004C030000}"/>
    <cellStyle name="Comma 16 2 2 4 3 2" xfId="850" xr:uid="{00000000-0005-0000-0000-00004D030000}"/>
    <cellStyle name="Comma 16 2 2 4 4" xfId="851" xr:uid="{00000000-0005-0000-0000-00004E030000}"/>
    <cellStyle name="Comma 16 2 2 5" xfId="852" xr:uid="{00000000-0005-0000-0000-00004F030000}"/>
    <cellStyle name="Comma 16 2 2 6" xfId="853" xr:uid="{00000000-0005-0000-0000-000050030000}"/>
    <cellStyle name="Comma 16 2 3" xfId="854" xr:uid="{00000000-0005-0000-0000-000051030000}"/>
    <cellStyle name="Comma 16 2 3 2" xfId="855" xr:uid="{00000000-0005-0000-0000-000052030000}"/>
    <cellStyle name="Comma 16 2 3 2 2" xfId="856" xr:uid="{00000000-0005-0000-0000-000053030000}"/>
    <cellStyle name="Comma 16 2 3 2 2 2" xfId="857" xr:uid="{00000000-0005-0000-0000-000054030000}"/>
    <cellStyle name="Comma 16 2 3 2 2 2 2" xfId="858" xr:uid="{00000000-0005-0000-0000-000055030000}"/>
    <cellStyle name="Comma 16 2 3 2 2 3" xfId="859" xr:uid="{00000000-0005-0000-0000-000056030000}"/>
    <cellStyle name="Comma 16 2 3 2 3" xfId="860" xr:uid="{00000000-0005-0000-0000-000057030000}"/>
    <cellStyle name="Comma 16 2 3 2 3 2" xfId="861" xr:uid="{00000000-0005-0000-0000-000058030000}"/>
    <cellStyle name="Comma 16 2 3 2 4" xfId="862" xr:uid="{00000000-0005-0000-0000-000059030000}"/>
    <cellStyle name="Comma 16 2 3 3" xfId="863" xr:uid="{00000000-0005-0000-0000-00005A030000}"/>
    <cellStyle name="Comma 16 2 3 3 2" xfId="864" xr:uid="{00000000-0005-0000-0000-00005B030000}"/>
    <cellStyle name="Comma 16 2 3 3 2 2" xfId="865" xr:uid="{00000000-0005-0000-0000-00005C030000}"/>
    <cellStyle name="Comma 16 2 3 3 3" xfId="866" xr:uid="{00000000-0005-0000-0000-00005D030000}"/>
    <cellStyle name="Comma 16 2 3 4" xfId="867" xr:uid="{00000000-0005-0000-0000-00005E030000}"/>
    <cellStyle name="Comma 16 2 3 5" xfId="868" xr:uid="{00000000-0005-0000-0000-00005F030000}"/>
    <cellStyle name="Comma 16 2 3 5 2" xfId="869" xr:uid="{00000000-0005-0000-0000-000060030000}"/>
    <cellStyle name="Comma 16 2 3 6" xfId="870" xr:uid="{00000000-0005-0000-0000-000061030000}"/>
    <cellStyle name="Comma 16 2 4" xfId="871" xr:uid="{00000000-0005-0000-0000-000062030000}"/>
    <cellStyle name="Comma 16 2 4 2" xfId="872" xr:uid="{00000000-0005-0000-0000-000063030000}"/>
    <cellStyle name="Comma 16 2 4 2 2" xfId="873" xr:uid="{00000000-0005-0000-0000-000064030000}"/>
    <cellStyle name="Comma 16 2 4 2 2 2" xfId="874" xr:uid="{00000000-0005-0000-0000-000065030000}"/>
    <cellStyle name="Comma 16 2 4 2 2 2 2" xfId="875" xr:uid="{00000000-0005-0000-0000-000066030000}"/>
    <cellStyle name="Comma 16 2 4 2 2 3" xfId="876" xr:uid="{00000000-0005-0000-0000-000067030000}"/>
    <cellStyle name="Comma 16 2 4 2 3" xfId="877" xr:uid="{00000000-0005-0000-0000-000068030000}"/>
    <cellStyle name="Comma 16 2 4 2 3 2" xfId="878" xr:uid="{00000000-0005-0000-0000-000069030000}"/>
    <cellStyle name="Comma 16 2 4 2 4" xfId="879" xr:uid="{00000000-0005-0000-0000-00006A030000}"/>
    <cellStyle name="Comma 16 2 4 3" xfId="880" xr:uid="{00000000-0005-0000-0000-00006B030000}"/>
    <cellStyle name="Comma 16 2 4 3 2" xfId="881" xr:uid="{00000000-0005-0000-0000-00006C030000}"/>
    <cellStyle name="Comma 16 2 4 3 2 2" xfId="882" xr:uid="{00000000-0005-0000-0000-00006D030000}"/>
    <cellStyle name="Comma 16 2 4 3 3" xfId="883" xr:uid="{00000000-0005-0000-0000-00006E030000}"/>
    <cellStyle name="Comma 16 2 4 4" xfId="884" xr:uid="{00000000-0005-0000-0000-00006F030000}"/>
    <cellStyle name="Comma 16 2 4 5" xfId="885" xr:uid="{00000000-0005-0000-0000-000070030000}"/>
    <cellStyle name="Comma 16 2 5" xfId="886" xr:uid="{00000000-0005-0000-0000-000071030000}"/>
    <cellStyle name="Comma 16 2 5 2" xfId="887" xr:uid="{00000000-0005-0000-0000-000072030000}"/>
    <cellStyle name="Comma 16 2 5 2 2" xfId="888" xr:uid="{00000000-0005-0000-0000-000073030000}"/>
    <cellStyle name="Comma 16 2 5 2 2 2" xfId="889" xr:uid="{00000000-0005-0000-0000-000074030000}"/>
    <cellStyle name="Comma 16 2 5 2 3" xfId="890" xr:uid="{00000000-0005-0000-0000-000075030000}"/>
    <cellStyle name="Comma 16 2 5 3" xfId="891" xr:uid="{00000000-0005-0000-0000-000076030000}"/>
    <cellStyle name="Comma 16 2 5 3 2" xfId="892" xr:uid="{00000000-0005-0000-0000-000077030000}"/>
    <cellStyle name="Comma 16 2 5 4" xfId="893" xr:uid="{00000000-0005-0000-0000-000078030000}"/>
    <cellStyle name="Comma 16 2 6" xfId="894" xr:uid="{00000000-0005-0000-0000-000079030000}"/>
    <cellStyle name="Comma 16 2 6 2" xfId="895" xr:uid="{00000000-0005-0000-0000-00007A030000}"/>
    <cellStyle name="Comma 16 2 6 2 2" xfId="896" xr:uid="{00000000-0005-0000-0000-00007B030000}"/>
    <cellStyle name="Comma 16 2 6 3" xfId="897" xr:uid="{00000000-0005-0000-0000-00007C030000}"/>
    <cellStyle name="Comma 16 2 7" xfId="898" xr:uid="{00000000-0005-0000-0000-00007D030000}"/>
    <cellStyle name="Comma 16 2 8" xfId="899" xr:uid="{00000000-0005-0000-0000-00007E030000}"/>
    <cellStyle name="Comma 16 2 8 2" xfId="900" xr:uid="{00000000-0005-0000-0000-00007F030000}"/>
    <cellStyle name="Comma 16 2 8 2 2" xfId="901" xr:uid="{00000000-0005-0000-0000-000080030000}"/>
    <cellStyle name="Comma 16 2 8 3" xfId="902" xr:uid="{00000000-0005-0000-0000-000081030000}"/>
    <cellStyle name="Comma 16 2 9" xfId="903" xr:uid="{00000000-0005-0000-0000-000082030000}"/>
    <cellStyle name="Comma 16 3" xfId="904" xr:uid="{00000000-0005-0000-0000-000083030000}"/>
    <cellStyle name="Comma 16 3 2" xfId="905" xr:uid="{00000000-0005-0000-0000-000084030000}"/>
    <cellStyle name="Comma 16 3 2 2" xfId="906" xr:uid="{00000000-0005-0000-0000-000085030000}"/>
    <cellStyle name="Comma 16 3 2 2 2" xfId="907" xr:uid="{00000000-0005-0000-0000-000086030000}"/>
    <cellStyle name="Comma 16 3 2 2 2 2" xfId="908" xr:uid="{00000000-0005-0000-0000-000087030000}"/>
    <cellStyle name="Comma 16 3 2 2 2 2 2" xfId="909" xr:uid="{00000000-0005-0000-0000-000088030000}"/>
    <cellStyle name="Comma 16 3 2 2 2 3" xfId="910" xr:uid="{00000000-0005-0000-0000-000089030000}"/>
    <cellStyle name="Comma 16 3 2 2 3" xfId="911" xr:uid="{00000000-0005-0000-0000-00008A030000}"/>
    <cellStyle name="Comma 16 3 2 2 3 2" xfId="912" xr:uid="{00000000-0005-0000-0000-00008B030000}"/>
    <cellStyle name="Comma 16 3 2 2 3 2 2" xfId="913" xr:uid="{00000000-0005-0000-0000-00008C030000}"/>
    <cellStyle name="Comma 16 3 2 2 3 3" xfId="914" xr:uid="{00000000-0005-0000-0000-00008D030000}"/>
    <cellStyle name="Comma 16 3 2 2 4" xfId="915" xr:uid="{00000000-0005-0000-0000-00008E030000}"/>
    <cellStyle name="Comma 16 3 2 2 4 2" xfId="916" xr:uid="{00000000-0005-0000-0000-00008F030000}"/>
    <cellStyle name="Comma 16 3 2 2 5" xfId="917" xr:uid="{00000000-0005-0000-0000-000090030000}"/>
    <cellStyle name="Comma 16 3 2 2 5 2" xfId="918" xr:uid="{00000000-0005-0000-0000-000091030000}"/>
    <cellStyle name="Comma 16 3 2 2 6" xfId="919" xr:uid="{00000000-0005-0000-0000-000092030000}"/>
    <cellStyle name="Comma 16 3 2 3" xfId="920" xr:uid="{00000000-0005-0000-0000-000093030000}"/>
    <cellStyle name="Comma 16 3 2 3 2" xfId="921" xr:uid="{00000000-0005-0000-0000-000094030000}"/>
    <cellStyle name="Comma 16 3 2 3 2 2" xfId="922" xr:uid="{00000000-0005-0000-0000-000095030000}"/>
    <cellStyle name="Comma 16 3 2 3 2 2 2" xfId="923" xr:uid="{00000000-0005-0000-0000-000096030000}"/>
    <cellStyle name="Comma 16 3 2 3 2 3" xfId="924" xr:uid="{00000000-0005-0000-0000-000097030000}"/>
    <cellStyle name="Comma 16 3 2 3 3" xfId="925" xr:uid="{00000000-0005-0000-0000-000098030000}"/>
    <cellStyle name="Comma 16 3 2 3 3 2" xfId="926" xr:uid="{00000000-0005-0000-0000-000099030000}"/>
    <cellStyle name="Comma 16 3 2 3 4" xfId="927" xr:uid="{00000000-0005-0000-0000-00009A030000}"/>
    <cellStyle name="Comma 16 3 2 3 4 2" xfId="928" xr:uid="{00000000-0005-0000-0000-00009B030000}"/>
    <cellStyle name="Comma 16 3 2 3 5" xfId="929" xr:uid="{00000000-0005-0000-0000-00009C030000}"/>
    <cellStyle name="Comma 16 3 2 4" xfId="930" xr:uid="{00000000-0005-0000-0000-00009D030000}"/>
    <cellStyle name="Comma 16 3 2 5" xfId="931" xr:uid="{00000000-0005-0000-0000-00009E030000}"/>
    <cellStyle name="Comma 16 3 2 5 2" xfId="932" xr:uid="{00000000-0005-0000-0000-00009F030000}"/>
    <cellStyle name="Comma 16 3 2 6" xfId="933" xr:uid="{00000000-0005-0000-0000-0000A0030000}"/>
    <cellStyle name="Comma 16 3 3" xfId="934" xr:uid="{00000000-0005-0000-0000-0000A1030000}"/>
    <cellStyle name="Comma 16 3 3 2" xfId="935" xr:uid="{00000000-0005-0000-0000-0000A2030000}"/>
    <cellStyle name="Comma 16 3 3 2 2" xfId="936" xr:uid="{00000000-0005-0000-0000-0000A3030000}"/>
    <cellStyle name="Comma 16 3 3 2 2 2" xfId="937" xr:uid="{00000000-0005-0000-0000-0000A4030000}"/>
    <cellStyle name="Comma 16 3 3 2 3" xfId="938" xr:uid="{00000000-0005-0000-0000-0000A5030000}"/>
    <cellStyle name="Comma 16 3 3 3" xfId="939" xr:uid="{00000000-0005-0000-0000-0000A6030000}"/>
    <cellStyle name="Comma 16 3 3 3 2" xfId="940" xr:uid="{00000000-0005-0000-0000-0000A7030000}"/>
    <cellStyle name="Comma 16 3 3 3 2 2" xfId="941" xr:uid="{00000000-0005-0000-0000-0000A8030000}"/>
    <cellStyle name="Comma 16 3 3 3 3" xfId="942" xr:uid="{00000000-0005-0000-0000-0000A9030000}"/>
    <cellStyle name="Comma 16 3 3 4" xfId="943" xr:uid="{00000000-0005-0000-0000-0000AA030000}"/>
    <cellStyle name="Comma 16 3 3 4 2" xfId="944" xr:uid="{00000000-0005-0000-0000-0000AB030000}"/>
    <cellStyle name="Comma 16 3 3 5" xfId="945" xr:uid="{00000000-0005-0000-0000-0000AC030000}"/>
    <cellStyle name="Comma 16 3 4" xfId="946" xr:uid="{00000000-0005-0000-0000-0000AD030000}"/>
    <cellStyle name="Comma 16 3 4 2" xfId="947" xr:uid="{00000000-0005-0000-0000-0000AE030000}"/>
    <cellStyle name="Comma 16 3 4 2 2" xfId="948" xr:uid="{00000000-0005-0000-0000-0000AF030000}"/>
    <cellStyle name="Comma 16 3 4 2 2 2" xfId="949" xr:uid="{00000000-0005-0000-0000-0000B0030000}"/>
    <cellStyle name="Comma 16 3 4 2 3" xfId="950" xr:uid="{00000000-0005-0000-0000-0000B1030000}"/>
    <cellStyle name="Comma 16 3 4 3" xfId="951" xr:uid="{00000000-0005-0000-0000-0000B2030000}"/>
    <cellStyle name="Comma 16 3 4 3 2" xfId="952" xr:uid="{00000000-0005-0000-0000-0000B3030000}"/>
    <cellStyle name="Comma 16 3 4 4" xfId="953" xr:uid="{00000000-0005-0000-0000-0000B4030000}"/>
    <cellStyle name="Comma 16 3 5" xfId="954" xr:uid="{00000000-0005-0000-0000-0000B5030000}"/>
    <cellStyle name="Comma 16 3 6" xfId="955" xr:uid="{00000000-0005-0000-0000-0000B6030000}"/>
    <cellStyle name="Comma 16 4" xfId="956" xr:uid="{00000000-0005-0000-0000-0000B7030000}"/>
    <cellStyle name="Comma 16 4 2" xfId="957" xr:uid="{00000000-0005-0000-0000-0000B8030000}"/>
    <cellStyle name="Comma 16 4 2 2" xfId="958" xr:uid="{00000000-0005-0000-0000-0000B9030000}"/>
    <cellStyle name="Comma 16 4 2 2 2" xfId="959" xr:uid="{00000000-0005-0000-0000-0000BA030000}"/>
    <cellStyle name="Comma 16 4 2 2 2 2" xfId="960" xr:uid="{00000000-0005-0000-0000-0000BB030000}"/>
    <cellStyle name="Comma 16 4 2 2 3" xfId="961" xr:uid="{00000000-0005-0000-0000-0000BC030000}"/>
    <cellStyle name="Comma 16 4 2 3" xfId="962" xr:uid="{00000000-0005-0000-0000-0000BD030000}"/>
    <cellStyle name="Comma 16 4 2 3 2" xfId="963" xr:uid="{00000000-0005-0000-0000-0000BE030000}"/>
    <cellStyle name="Comma 16 4 2 3 2 2" xfId="964" xr:uid="{00000000-0005-0000-0000-0000BF030000}"/>
    <cellStyle name="Comma 16 4 2 3 3" xfId="965" xr:uid="{00000000-0005-0000-0000-0000C0030000}"/>
    <cellStyle name="Comma 16 4 2 4" xfId="966" xr:uid="{00000000-0005-0000-0000-0000C1030000}"/>
    <cellStyle name="Comma 16 4 2 4 2" xfId="967" xr:uid="{00000000-0005-0000-0000-0000C2030000}"/>
    <cellStyle name="Comma 16 4 2 5" xfId="968" xr:uid="{00000000-0005-0000-0000-0000C3030000}"/>
    <cellStyle name="Comma 16 4 3" xfId="969" xr:uid="{00000000-0005-0000-0000-0000C4030000}"/>
    <cellStyle name="Comma 16 4 3 2" xfId="970" xr:uid="{00000000-0005-0000-0000-0000C5030000}"/>
    <cellStyle name="Comma 16 4 3 2 2" xfId="971" xr:uid="{00000000-0005-0000-0000-0000C6030000}"/>
    <cellStyle name="Comma 16 4 3 2 2 2" xfId="972" xr:uid="{00000000-0005-0000-0000-0000C7030000}"/>
    <cellStyle name="Comma 16 4 3 2 3" xfId="973" xr:uid="{00000000-0005-0000-0000-0000C8030000}"/>
    <cellStyle name="Comma 16 4 3 3" xfId="974" xr:uid="{00000000-0005-0000-0000-0000C9030000}"/>
    <cellStyle name="Comma 16 4 3 3 2" xfId="975" xr:uid="{00000000-0005-0000-0000-0000CA030000}"/>
    <cellStyle name="Comma 16 4 3 4" xfId="976" xr:uid="{00000000-0005-0000-0000-0000CB030000}"/>
    <cellStyle name="Comma 16 4 4" xfId="977" xr:uid="{00000000-0005-0000-0000-0000CC030000}"/>
    <cellStyle name="Comma 16 4 5" xfId="978" xr:uid="{00000000-0005-0000-0000-0000CD030000}"/>
    <cellStyle name="Comma 16 5" xfId="979" xr:uid="{00000000-0005-0000-0000-0000CE030000}"/>
    <cellStyle name="Comma 16 5 2" xfId="980" xr:uid="{00000000-0005-0000-0000-0000CF030000}"/>
    <cellStyle name="Comma 16 5 2 2" xfId="981" xr:uid="{00000000-0005-0000-0000-0000D0030000}"/>
    <cellStyle name="Comma 16 5 2 2 2" xfId="982" xr:uid="{00000000-0005-0000-0000-0000D1030000}"/>
    <cellStyle name="Comma 16 5 2 3" xfId="983" xr:uid="{00000000-0005-0000-0000-0000D2030000}"/>
    <cellStyle name="Comma 16 5 3" xfId="984" xr:uid="{00000000-0005-0000-0000-0000D3030000}"/>
    <cellStyle name="Comma 16 5 3 2" xfId="985" xr:uid="{00000000-0005-0000-0000-0000D4030000}"/>
    <cellStyle name="Comma 16 5 3 2 2" xfId="986" xr:uid="{00000000-0005-0000-0000-0000D5030000}"/>
    <cellStyle name="Comma 16 5 3 3" xfId="987" xr:uid="{00000000-0005-0000-0000-0000D6030000}"/>
    <cellStyle name="Comma 16 5 4" xfId="988" xr:uid="{00000000-0005-0000-0000-0000D7030000}"/>
    <cellStyle name="Comma 16 5 4 2" xfId="989" xr:uid="{00000000-0005-0000-0000-0000D8030000}"/>
    <cellStyle name="Comma 16 5 5" xfId="990" xr:uid="{00000000-0005-0000-0000-0000D9030000}"/>
    <cellStyle name="Comma 16 6" xfId="991" xr:uid="{00000000-0005-0000-0000-0000DA030000}"/>
    <cellStyle name="Comma 16 6 2" xfId="992" xr:uid="{00000000-0005-0000-0000-0000DB030000}"/>
    <cellStyle name="Comma 16 6 2 2" xfId="993" xr:uid="{00000000-0005-0000-0000-0000DC030000}"/>
    <cellStyle name="Comma 16 6 2 2 2" xfId="994" xr:uid="{00000000-0005-0000-0000-0000DD030000}"/>
    <cellStyle name="Comma 16 6 2 3" xfId="995" xr:uid="{00000000-0005-0000-0000-0000DE030000}"/>
    <cellStyle name="Comma 16 6 3" xfId="996" xr:uid="{00000000-0005-0000-0000-0000DF030000}"/>
    <cellStyle name="Comma 16 6 3 2" xfId="997" xr:uid="{00000000-0005-0000-0000-0000E0030000}"/>
    <cellStyle name="Comma 16 6 4" xfId="998" xr:uid="{00000000-0005-0000-0000-0000E1030000}"/>
    <cellStyle name="Comma 16 7" xfId="999" xr:uid="{00000000-0005-0000-0000-0000E2030000}"/>
    <cellStyle name="Comma 16 8" xfId="1000" xr:uid="{00000000-0005-0000-0000-0000E3030000}"/>
    <cellStyle name="Comma 16 9" xfId="1001" xr:uid="{00000000-0005-0000-0000-0000E4030000}"/>
    <cellStyle name="Comma 17" xfId="1002" xr:uid="{00000000-0005-0000-0000-0000E5030000}"/>
    <cellStyle name="Comma 17 2" xfId="1003" xr:uid="{00000000-0005-0000-0000-0000E6030000}"/>
    <cellStyle name="Comma 17 2 2" xfId="1004" xr:uid="{00000000-0005-0000-0000-0000E7030000}"/>
    <cellStyle name="Comma 17 2 2 2" xfId="1005" xr:uid="{00000000-0005-0000-0000-0000E8030000}"/>
    <cellStyle name="Comma 17 2 2 2 2" xfId="1006" xr:uid="{00000000-0005-0000-0000-0000E9030000}"/>
    <cellStyle name="Comma 17 2 2 2 2 2" xfId="1007" xr:uid="{00000000-0005-0000-0000-0000EA030000}"/>
    <cellStyle name="Comma 17 2 2 2 3" xfId="1008" xr:uid="{00000000-0005-0000-0000-0000EB030000}"/>
    <cellStyle name="Comma 17 2 2 3" xfId="1009" xr:uid="{00000000-0005-0000-0000-0000EC030000}"/>
    <cellStyle name="Comma 17 2 2 4" xfId="1010" xr:uid="{00000000-0005-0000-0000-0000ED030000}"/>
    <cellStyle name="Comma 17 2 2 4 2" xfId="1011" xr:uid="{00000000-0005-0000-0000-0000EE030000}"/>
    <cellStyle name="Comma 17 2 2 5" xfId="1012" xr:uid="{00000000-0005-0000-0000-0000EF030000}"/>
    <cellStyle name="Comma 17 2 3" xfId="1013" xr:uid="{00000000-0005-0000-0000-0000F0030000}"/>
    <cellStyle name="Comma 17 2 3 2" xfId="1014" xr:uid="{00000000-0005-0000-0000-0000F1030000}"/>
    <cellStyle name="Comma 17 2 3 3" xfId="1015" xr:uid="{00000000-0005-0000-0000-0000F2030000}"/>
    <cellStyle name="Comma 17 2 3 3 2" xfId="1016" xr:uid="{00000000-0005-0000-0000-0000F3030000}"/>
    <cellStyle name="Comma 17 2 3 4" xfId="1017" xr:uid="{00000000-0005-0000-0000-0000F4030000}"/>
    <cellStyle name="Comma 17 2 4" xfId="1018" xr:uid="{00000000-0005-0000-0000-0000F5030000}"/>
    <cellStyle name="Comma 17 2 5" xfId="1019" xr:uid="{00000000-0005-0000-0000-0000F6030000}"/>
    <cellStyle name="Comma 17 2 6" xfId="1020" xr:uid="{00000000-0005-0000-0000-0000F7030000}"/>
    <cellStyle name="Comma 17 2 6 2" xfId="1021" xr:uid="{00000000-0005-0000-0000-0000F8030000}"/>
    <cellStyle name="Comma 17 2 7" xfId="1022" xr:uid="{00000000-0005-0000-0000-0000F9030000}"/>
    <cellStyle name="Comma 17 3" xfId="1023" xr:uid="{00000000-0005-0000-0000-0000FA030000}"/>
    <cellStyle name="Comma 17 3 2" xfId="1024" xr:uid="{00000000-0005-0000-0000-0000FB030000}"/>
    <cellStyle name="Comma 17 3 2 2" xfId="1025" xr:uid="{00000000-0005-0000-0000-0000FC030000}"/>
    <cellStyle name="Comma 17 3 2 3" xfId="1026" xr:uid="{00000000-0005-0000-0000-0000FD030000}"/>
    <cellStyle name="Comma 17 3 2 3 2" xfId="1027" xr:uid="{00000000-0005-0000-0000-0000FE030000}"/>
    <cellStyle name="Comma 17 3 2 4" xfId="1028" xr:uid="{00000000-0005-0000-0000-0000FF030000}"/>
    <cellStyle name="Comma 17 3 3" xfId="1029" xr:uid="{00000000-0005-0000-0000-000000040000}"/>
    <cellStyle name="Comma 17 3 4" xfId="1030" xr:uid="{00000000-0005-0000-0000-000001040000}"/>
    <cellStyle name="Comma 17 3 5" xfId="1031" xr:uid="{00000000-0005-0000-0000-000002040000}"/>
    <cellStyle name="Comma 17 3 5 2" xfId="1032" xr:uid="{00000000-0005-0000-0000-000003040000}"/>
    <cellStyle name="Comma 17 3 6" xfId="1033" xr:uid="{00000000-0005-0000-0000-000004040000}"/>
    <cellStyle name="Comma 17 4" xfId="1034" xr:uid="{00000000-0005-0000-0000-000005040000}"/>
    <cellStyle name="Comma 17 4 2" xfId="1035" xr:uid="{00000000-0005-0000-0000-000006040000}"/>
    <cellStyle name="Comma 17 4 3" xfId="1036" xr:uid="{00000000-0005-0000-0000-000007040000}"/>
    <cellStyle name="Comma 17 4 3 2" xfId="1037" xr:uid="{00000000-0005-0000-0000-000008040000}"/>
    <cellStyle name="Comma 17 4 4" xfId="1038" xr:uid="{00000000-0005-0000-0000-000009040000}"/>
    <cellStyle name="Comma 17 5" xfId="1039" xr:uid="{00000000-0005-0000-0000-00000A040000}"/>
    <cellStyle name="Comma 17 6" xfId="1040" xr:uid="{00000000-0005-0000-0000-00000B040000}"/>
    <cellStyle name="Comma 17 6 2" xfId="1041" xr:uid="{00000000-0005-0000-0000-00000C040000}"/>
    <cellStyle name="Comma 17 7" xfId="1042" xr:uid="{00000000-0005-0000-0000-00000D040000}"/>
    <cellStyle name="Comma 18" xfId="1043" xr:uid="{00000000-0005-0000-0000-00000E040000}"/>
    <cellStyle name="Comma 18 2" xfId="1044" xr:uid="{00000000-0005-0000-0000-00000F040000}"/>
    <cellStyle name="Comma 18 3" xfId="1045" xr:uid="{00000000-0005-0000-0000-000010040000}"/>
    <cellStyle name="Comma 18 4" xfId="1046" xr:uid="{00000000-0005-0000-0000-000011040000}"/>
    <cellStyle name="Comma 19" xfId="1047" xr:uid="{00000000-0005-0000-0000-000012040000}"/>
    <cellStyle name="Comma 19 2" xfId="1048" xr:uid="{00000000-0005-0000-0000-000013040000}"/>
    <cellStyle name="Comma 19 2 2" xfId="1049" xr:uid="{00000000-0005-0000-0000-000014040000}"/>
    <cellStyle name="Comma 19 2 2 2" xfId="1050" xr:uid="{00000000-0005-0000-0000-000015040000}"/>
    <cellStyle name="Comma 19 2 2 2 2" xfId="1051" xr:uid="{00000000-0005-0000-0000-000016040000}"/>
    <cellStyle name="Comma 19 2 2 3" xfId="1052" xr:uid="{00000000-0005-0000-0000-000017040000}"/>
    <cellStyle name="Comma 19 2 3" xfId="1053" xr:uid="{00000000-0005-0000-0000-000018040000}"/>
    <cellStyle name="Comma 19 2 4" xfId="1054" xr:uid="{00000000-0005-0000-0000-000019040000}"/>
    <cellStyle name="Comma 19 2 4 2" xfId="1055" xr:uid="{00000000-0005-0000-0000-00001A040000}"/>
    <cellStyle name="Comma 19 2 5" xfId="1056" xr:uid="{00000000-0005-0000-0000-00001B040000}"/>
    <cellStyle name="Comma 19 3" xfId="1057" xr:uid="{00000000-0005-0000-0000-00001C040000}"/>
    <cellStyle name="Comma 19 3 2" xfId="1058" xr:uid="{00000000-0005-0000-0000-00001D040000}"/>
    <cellStyle name="Comma 19 3 3" xfId="1059" xr:uid="{00000000-0005-0000-0000-00001E040000}"/>
    <cellStyle name="Comma 19 3 3 2" xfId="1060" xr:uid="{00000000-0005-0000-0000-00001F040000}"/>
    <cellStyle name="Comma 19 3 4" xfId="1061" xr:uid="{00000000-0005-0000-0000-000020040000}"/>
    <cellStyle name="Comma 19 4" xfId="1062" xr:uid="{00000000-0005-0000-0000-000021040000}"/>
    <cellStyle name="Comma 19 5" xfId="1063" xr:uid="{00000000-0005-0000-0000-000022040000}"/>
    <cellStyle name="Comma 19 6" xfId="1064" xr:uid="{00000000-0005-0000-0000-000023040000}"/>
    <cellStyle name="Comma 19 7" xfId="1065" xr:uid="{00000000-0005-0000-0000-000024040000}"/>
    <cellStyle name="Comma 19 8" xfId="1066" xr:uid="{00000000-0005-0000-0000-000025040000}"/>
    <cellStyle name="Comma 19 8 2" xfId="1067" xr:uid="{00000000-0005-0000-0000-000026040000}"/>
    <cellStyle name="Comma 19 9" xfId="1068" xr:uid="{00000000-0005-0000-0000-000027040000}"/>
    <cellStyle name="Comma 2" xfId="3" xr:uid="{00000000-0005-0000-0000-000028040000}"/>
    <cellStyle name="Comma 2 10" xfId="1070" xr:uid="{00000000-0005-0000-0000-000029040000}"/>
    <cellStyle name="Comma 2 10 2" xfId="1071" xr:uid="{00000000-0005-0000-0000-00002A040000}"/>
    <cellStyle name="Comma 2 10 3" xfId="1072" xr:uid="{00000000-0005-0000-0000-00002B040000}"/>
    <cellStyle name="Comma 2 11" xfId="1073" xr:uid="{00000000-0005-0000-0000-00002C040000}"/>
    <cellStyle name="Comma 2 11 10" xfId="1074" xr:uid="{00000000-0005-0000-0000-00002D040000}"/>
    <cellStyle name="Comma 2 11 11" xfId="1075" xr:uid="{00000000-0005-0000-0000-00002E040000}"/>
    <cellStyle name="Comma 2 11 12" xfId="1076" xr:uid="{00000000-0005-0000-0000-00002F040000}"/>
    <cellStyle name="Comma 2 11 13" xfId="1077" xr:uid="{00000000-0005-0000-0000-000030040000}"/>
    <cellStyle name="Comma 2 11 14" xfId="1078" xr:uid="{00000000-0005-0000-0000-000031040000}"/>
    <cellStyle name="Comma 2 11 15" xfId="1079" xr:uid="{00000000-0005-0000-0000-000032040000}"/>
    <cellStyle name="Comma 2 11 16" xfId="1080" xr:uid="{00000000-0005-0000-0000-000033040000}"/>
    <cellStyle name="Comma 2 11 17" xfId="1081" xr:uid="{00000000-0005-0000-0000-000034040000}"/>
    <cellStyle name="Comma 2 11 18" xfId="1082" xr:uid="{00000000-0005-0000-0000-000035040000}"/>
    <cellStyle name="Comma 2 11 19" xfId="1083" xr:uid="{00000000-0005-0000-0000-000036040000}"/>
    <cellStyle name="Comma 2 11 2" xfId="1084" xr:uid="{00000000-0005-0000-0000-000037040000}"/>
    <cellStyle name="Comma 2 11 20" xfId="1085" xr:uid="{00000000-0005-0000-0000-000038040000}"/>
    <cellStyle name="Comma 2 11 21" xfId="1086" xr:uid="{00000000-0005-0000-0000-000039040000}"/>
    <cellStyle name="Comma 2 11 22" xfId="1087" xr:uid="{00000000-0005-0000-0000-00003A040000}"/>
    <cellStyle name="Comma 2 11 23" xfId="1088" xr:uid="{00000000-0005-0000-0000-00003B040000}"/>
    <cellStyle name="Comma 2 11 24" xfId="1089" xr:uid="{00000000-0005-0000-0000-00003C040000}"/>
    <cellStyle name="Comma 2 11 25" xfId="1090" xr:uid="{00000000-0005-0000-0000-00003D040000}"/>
    <cellStyle name="Comma 2 11 3" xfId="1091" xr:uid="{00000000-0005-0000-0000-00003E040000}"/>
    <cellStyle name="Comma 2 11 4" xfId="1092" xr:uid="{00000000-0005-0000-0000-00003F040000}"/>
    <cellStyle name="Comma 2 11 5" xfId="1093" xr:uid="{00000000-0005-0000-0000-000040040000}"/>
    <cellStyle name="Comma 2 11 6" xfId="1094" xr:uid="{00000000-0005-0000-0000-000041040000}"/>
    <cellStyle name="Comma 2 11 7" xfId="1095" xr:uid="{00000000-0005-0000-0000-000042040000}"/>
    <cellStyle name="Comma 2 11 8" xfId="1096" xr:uid="{00000000-0005-0000-0000-000043040000}"/>
    <cellStyle name="Comma 2 11 9" xfId="1097" xr:uid="{00000000-0005-0000-0000-000044040000}"/>
    <cellStyle name="Comma 2 12" xfId="1098" xr:uid="{00000000-0005-0000-0000-000045040000}"/>
    <cellStyle name="Comma 2 12 10" xfId="1099" xr:uid="{00000000-0005-0000-0000-000046040000}"/>
    <cellStyle name="Comma 2 12 11" xfId="1100" xr:uid="{00000000-0005-0000-0000-000047040000}"/>
    <cellStyle name="Comma 2 12 12" xfId="1101" xr:uid="{00000000-0005-0000-0000-000048040000}"/>
    <cellStyle name="Comma 2 12 13" xfId="1102" xr:uid="{00000000-0005-0000-0000-000049040000}"/>
    <cellStyle name="Comma 2 12 14" xfId="1103" xr:uid="{00000000-0005-0000-0000-00004A040000}"/>
    <cellStyle name="Comma 2 12 15" xfId="1104" xr:uid="{00000000-0005-0000-0000-00004B040000}"/>
    <cellStyle name="Comma 2 12 16" xfId="1105" xr:uid="{00000000-0005-0000-0000-00004C040000}"/>
    <cellStyle name="Comma 2 12 17" xfId="1106" xr:uid="{00000000-0005-0000-0000-00004D040000}"/>
    <cellStyle name="Comma 2 12 18" xfId="1107" xr:uid="{00000000-0005-0000-0000-00004E040000}"/>
    <cellStyle name="Comma 2 12 19" xfId="1108" xr:uid="{00000000-0005-0000-0000-00004F040000}"/>
    <cellStyle name="Comma 2 12 2" xfId="1109" xr:uid="{00000000-0005-0000-0000-000050040000}"/>
    <cellStyle name="Comma 2 12 20" xfId="1110" xr:uid="{00000000-0005-0000-0000-000051040000}"/>
    <cellStyle name="Comma 2 12 21" xfId="1111" xr:uid="{00000000-0005-0000-0000-000052040000}"/>
    <cellStyle name="Comma 2 12 22" xfId="1112" xr:uid="{00000000-0005-0000-0000-000053040000}"/>
    <cellStyle name="Comma 2 12 23" xfId="1113" xr:uid="{00000000-0005-0000-0000-000054040000}"/>
    <cellStyle name="Comma 2 12 24" xfId="1114" xr:uid="{00000000-0005-0000-0000-000055040000}"/>
    <cellStyle name="Comma 2 12 25" xfId="1115" xr:uid="{00000000-0005-0000-0000-000056040000}"/>
    <cellStyle name="Comma 2 12 3" xfId="1116" xr:uid="{00000000-0005-0000-0000-000057040000}"/>
    <cellStyle name="Comma 2 12 4" xfId="1117" xr:uid="{00000000-0005-0000-0000-000058040000}"/>
    <cellStyle name="Comma 2 12 5" xfId="1118" xr:uid="{00000000-0005-0000-0000-000059040000}"/>
    <cellStyle name="Comma 2 12 6" xfId="1119" xr:uid="{00000000-0005-0000-0000-00005A040000}"/>
    <cellStyle name="Comma 2 12 7" xfId="1120" xr:uid="{00000000-0005-0000-0000-00005B040000}"/>
    <cellStyle name="Comma 2 12 8" xfId="1121" xr:uid="{00000000-0005-0000-0000-00005C040000}"/>
    <cellStyle name="Comma 2 12 9" xfId="1122" xr:uid="{00000000-0005-0000-0000-00005D040000}"/>
    <cellStyle name="Comma 2 13" xfId="1123" xr:uid="{00000000-0005-0000-0000-00005E040000}"/>
    <cellStyle name="Comma 2 13 2" xfId="1124" xr:uid="{00000000-0005-0000-0000-00005F040000}"/>
    <cellStyle name="Comma 2 13 3" xfId="1125" xr:uid="{00000000-0005-0000-0000-000060040000}"/>
    <cellStyle name="Comma 2 14" xfId="1126" xr:uid="{00000000-0005-0000-0000-000061040000}"/>
    <cellStyle name="Comma 2 14 2" xfId="1127" xr:uid="{00000000-0005-0000-0000-000062040000}"/>
    <cellStyle name="Comma 2 14 3" xfId="1128" xr:uid="{00000000-0005-0000-0000-000063040000}"/>
    <cellStyle name="Comma 2 15" xfId="1129" xr:uid="{00000000-0005-0000-0000-000064040000}"/>
    <cellStyle name="Comma 2 15 2" xfId="1130" xr:uid="{00000000-0005-0000-0000-000065040000}"/>
    <cellStyle name="Comma 2 15 3" xfId="1131" xr:uid="{00000000-0005-0000-0000-000066040000}"/>
    <cellStyle name="Comma 2 16" xfId="1132" xr:uid="{00000000-0005-0000-0000-000067040000}"/>
    <cellStyle name="Comma 2 16 2" xfId="1133" xr:uid="{00000000-0005-0000-0000-000068040000}"/>
    <cellStyle name="Comma 2 16 3" xfId="1134" xr:uid="{00000000-0005-0000-0000-000069040000}"/>
    <cellStyle name="Comma 2 17" xfId="1135" xr:uid="{00000000-0005-0000-0000-00006A040000}"/>
    <cellStyle name="Comma 2 17 2" xfId="1136" xr:uid="{00000000-0005-0000-0000-00006B040000}"/>
    <cellStyle name="Comma 2 17 3" xfId="1137" xr:uid="{00000000-0005-0000-0000-00006C040000}"/>
    <cellStyle name="Comma 2 18" xfId="1138" xr:uid="{00000000-0005-0000-0000-00006D040000}"/>
    <cellStyle name="Comma 2 18 2" xfId="1139" xr:uid="{00000000-0005-0000-0000-00006E040000}"/>
    <cellStyle name="Comma 2 19" xfId="1140" xr:uid="{00000000-0005-0000-0000-00006F040000}"/>
    <cellStyle name="Comma 2 19 2" xfId="1141" xr:uid="{00000000-0005-0000-0000-000070040000}"/>
    <cellStyle name="Comma 2 19 3" xfId="1142" xr:uid="{00000000-0005-0000-0000-000071040000}"/>
    <cellStyle name="Comma 2 2" xfId="1143" xr:uid="{00000000-0005-0000-0000-000072040000}"/>
    <cellStyle name="Comma 2 2 10" xfId="1144" xr:uid="{00000000-0005-0000-0000-000073040000}"/>
    <cellStyle name="Comma 2 2 10 10" xfId="1145" xr:uid="{00000000-0005-0000-0000-000074040000}"/>
    <cellStyle name="Comma 2 2 10 11" xfId="1146" xr:uid="{00000000-0005-0000-0000-000075040000}"/>
    <cellStyle name="Comma 2 2 10 12" xfId="1147" xr:uid="{00000000-0005-0000-0000-000076040000}"/>
    <cellStyle name="Comma 2 2 10 13" xfId="1148" xr:uid="{00000000-0005-0000-0000-000077040000}"/>
    <cellStyle name="Comma 2 2 10 2" xfId="1149" xr:uid="{00000000-0005-0000-0000-000078040000}"/>
    <cellStyle name="Comma 2 2 10 2 2" xfId="1150" xr:uid="{00000000-0005-0000-0000-000079040000}"/>
    <cellStyle name="Comma 2 2 10 2 3" xfId="1151" xr:uid="{00000000-0005-0000-0000-00007A040000}"/>
    <cellStyle name="Comma 2 2 10 2 4" xfId="1152" xr:uid="{00000000-0005-0000-0000-00007B040000}"/>
    <cellStyle name="Comma 2 2 10 2 5" xfId="1153" xr:uid="{00000000-0005-0000-0000-00007C040000}"/>
    <cellStyle name="Comma 2 2 10 2 6" xfId="1154" xr:uid="{00000000-0005-0000-0000-00007D040000}"/>
    <cellStyle name="Comma 2 2 10 2 7" xfId="1155" xr:uid="{00000000-0005-0000-0000-00007E040000}"/>
    <cellStyle name="Comma 2 2 10 3" xfId="1156" xr:uid="{00000000-0005-0000-0000-00007F040000}"/>
    <cellStyle name="Comma 2 2 10 3 2" xfId="1157" xr:uid="{00000000-0005-0000-0000-000080040000}"/>
    <cellStyle name="Comma 2 2 10 3 3" xfId="1158" xr:uid="{00000000-0005-0000-0000-000081040000}"/>
    <cellStyle name="Comma 2 2 10 3 4" xfId="1159" xr:uid="{00000000-0005-0000-0000-000082040000}"/>
    <cellStyle name="Comma 2 2 10 3 5" xfId="1160" xr:uid="{00000000-0005-0000-0000-000083040000}"/>
    <cellStyle name="Comma 2 2 10 3 6" xfId="1161" xr:uid="{00000000-0005-0000-0000-000084040000}"/>
    <cellStyle name="Comma 2 2 10 3 7" xfId="1162" xr:uid="{00000000-0005-0000-0000-000085040000}"/>
    <cellStyle name="Comma 2 2 10 4" xfId="1163" xr:uid="{00000000-0005-0000-0000-000086040000}"/>
    <cellStyle name="Comma 2 2 10 4 2" xfId="1164" xr:uid="{00000000-0005-0000-0000-000087040000}"/>
    <cellStyle name="Comma 2 2 10 4 3" xfId="1165" xr:uid="{00000000-0005-0000-0000-000088040000}"/>
    <cellStyle name="Comma 2 2 10 4 4" xfId="1166" xr:uid="{00000000-0005-0000-0000-000089040000}"/>
    <cellStyle name="Comma 2 2 10 4 5" xfId="1167" xr:uid="{00000000-0005-0000-0000-00008A040000}"/>
    <cellStyle name="Comma 2 2 10 4 6" xfId="1168" xr:uid="{00000000-0005-0000-0000-00008B040000}"/>
    <cellStyle name="Comma 2 2 10 4 7" xfId="1169" xr:uid="{00000000-0005-0000-0000-00008C040000}"/>
    <cellStyle name="Comma 2 2 10 5" xfId="1170" xr:uid="{00000000-0005-0000-0000-00008D040000}"/>
    <cellStyle name="Comma 2 2 10 5 2" xfId="1171" xr:uid="{00000000-0005-0000-0000-00008E040000}"/>
    <cellStyle name="Comma 2 2 10 5 3" xfId="1172" xr:uid="{00000000-0005-0000-0000-00008F040000}"/>
    <cellStyle name="Comma 2 2 10 5 4" xfId="1173" xr:uid="{00000000-0005-0000-0000-000090040000}"/>
    <cellStyle name="Comma 2 2 10 5 5" xfId="1174" xr:uid="{00000000-0005-0000-0000-000091040000}"/>
    <cellStyle name="Comma 2 2 10 5 6" xfId="1175" xr:uid="{00000000-0005-0000-0000-000092040000}"/>
    <cellStyle name="Comma 2 2 10 5 7" xfId="1176" xr:uid="{00000000-0005-0000-0000-000093040000}"/>
    <cellStyle name="Comma 2 2 10 6" xfId="1177" xr:uid="{00000000-0005-0000-0000-000094040000}"/>
    <cellStyle name="Comma 2 2 10 6 2" xfId="1178" xr:uid="{00000000-0005-0000-0000-000095040000}"/>
    <cellStyle name="Comma 2 2 10 6 3" xfId="1179" xr:uid="{00000000-0005-0000-0000-000096040000}"/>
    <cellStyle name="Comma 2 2 10 6 4" xfId="1180" xr:uid="{00000000-0005-0000-0000-000097040000}"/>
    <cellStyle name="Comma 2 2 10 6 5" xfId="1181" xr:uid="{00000000-0005-0000-0000-000098040000}"/>
    <cellStyle name="Comma 2 2 10 6 6" xfId="1182" xr:uid="{00000000-0005-0000-0000-000099040000}"/>
    <cellStyle name="Comma 2 2 10 6 7" xfId="1183" xr:uid="{00000000-0005-0000-0000-00009A040000}"/>
    <cellStyle name="Comma 2 2 10 7" xfId="1184" xr:uid="{00000000-0005-0000-0000-00009B040000}"/>
    <cellStyle name="Comma 2 2 10 8" xfId="1185" xr:uid="{00000000-0005-0000-0000-00009C040000}"/>
    <cellStyle name="Comma 2 2 10 9" xfId="1186" xr:uid="{00000000-0005-0000-0000-00009D040000}"/>
    <cellStyle name="Comma 2 2 11" xfId="1187" xr:uid="{00000000-0005-0000-0000-00009E040000}"/>
    <cellStyle name="Comma 2 2 11 10" xfId="1188" xr:uid="{00000000-0005-0000-0000-00009F040000}"/>
    <cellStyle name="Comma 2 2 11 11" xfId="1189" xr:uid="{00000000-0005-0000-0000-0000A0040000}"/>
    <cellStyle name="Comma 2 2 11 12" xfId="1190" xr:uid="{00000000-0005-0000-0000-0000A1040000}"/>
    <cellStyle name="Comma 2 2 11 13" xfId="1191" xr:uid="{00000000-0005-0000-0000-0000A2040000}"/>
    <cellStyle name="Comma 2 2 11 2" xfId="1192" xr:uid="{00000000-0005-0000-0000-0000A3040000}"/>
    <cellStyle name="Comma 2 2 11 2 2" xfId="1193" xr:uid="{00000000-0005-0000-0000-0000A4040000}"/>
    <cellStyle name="Comma 2 2 11 2 3" xfId="1194" xr:uid="{00000000-0005-0000-0000-0000A5040000}"/>
    <cellStyle name="Comma 2 2 11 2 4" xfId="1195" xr:uid="{00000000-0005-0000-0000-0000A6040000}"/>
    <cellStyle name="Comma 2 2 11 2 5" xfId="1196" xr:uid="{00000000-0005-0000-0000-0000A7040000}"/>
    <cellStyle name="Comma 2 2 11 2 6" xfId="1197" xr:uid="{00000000-0005-0000-0000-0000A8040000}"/>
    <cellStyle name="Comma 2 2 11 2 7" xfId="1198" xr:uid="{00000000-0005-0000-0000-0000A9040000}"/>
    <cellStyle name="Comma 2 2 11 3" xfId="1199" xr:uid="{00000000-0005-0000-0000-0000AA040000}"/>
    <cellStyle name="Comma 2 2 11 3 2" xfId="1200" xr:uid="{00000000-0005-0000-0000-0000AB040000}"/>
    <cellStyle name="Comma 2 2 11 3 3" xfId="1201" xr:uid="{00000000-0005-0000-0000-0000AC040000}"/>
    <cellStyle name="Comma 2 2 11 3 4" xfId="1202" xr:uid="{00000000-0005-0000-0000-0000AD040000}"/>
    <cellStyle name="Comma 2 2 11 3 5" xfId="1203" xr:uid="{00000000-0005-0000-0000-0000AE040000}"/>
    <cellStyle name="Comma 2 2 11 3 6" xfId="1204" xr:uid="{00000000-0005-0000-0000-0000AF040000}"/>
    <cellStyle name="Comma 2 2 11 3 7" xfId="1205" xr:uid="{00000000-0005-0000-0000-0000B0040000}"/>
    <cellStyle name="Comma 2 2 11 4" xfId="1206" xr:uid="{00000000-0005-0000-0000-0000B1040000}"/>
    <cellStyle name="Comma 2 2 11 4 2" xfId="1207" xr:uid="{00000000-0005-0000-0000-0000B2040000}"/>
    <cellStyle name="Comma 2 2 11 4 3" xfId="1208" xr:uid="{00000000-0005-0000-0000-0000B3040000}"/>
    <cellStyle name="Comma 2 2 11 4 4" xfId="1209" xr:uid="{00000000-0005-0000-0000-0000B4040000}"/>
    <cellStyle name="Comma 2 2 11 4 5" xfId="1210" xr:uid="{00000000-0005-0000-0000-0000B5040000}"/>
    <cellStyle name="Comma 2 2 11 4 6" xfId="1211" xr:uid="{00000000-0005-0000-0000-0000B6040000}"/>
    <cellStyle name="Comma 2 2 11 4 7" xfId="1212" xr:uid="{00000000-0005-0000-0000-0000B7040000}"/>
    <cellStyle name="Comma 2 2 11 5" xfId="1213" xr:uid="{00000000-0005-0000-0000-0000B8040000}"/>
    <cellStyle name="Comma 2 2 11 5 2" xfId="1214" xr:uid="{00000000-0005-0000-0000-0000B9040000}"/>
    <cellStyle name="Comma 2 2 11 5 3" xfId="1215" xr:uid="{00000000-0005-0000-0000-0000BA040000}"/>
    <cellStyle name="Comma 2 2 11 5 4" xfId="1216" xr:uid="{00000000-0005-0000-0000-0000BB040000}"/>
    <cellStyle name="Comma 2 2 11 5 5" xfId="1217" xr:uid="{00000000-0005-0000-0000-0000BC040000}"/>
    <cellStyle name="Comma 2 2 11 5 6" xfId="1218" xr:uid="{00000000-0005-0000-0000-0000BD040000}"/>
    <cellStyle name="Comma 2 2 11 5 7" xfId="1219" xr:uid="{00000000-0005-0000-0000-0000BE040000}"/>
    <cellStyle name="Comma 2 2 11 6" xfId="1220" xr:uid="{00000000-0005-0000-0000-0000BF040000}"/>
    <cellStyle name="Comma 2 2 11 6 2" xfId="1221" xr:uid="{00000000-0005-0000-0000-0000C0040000}"/>
    <cellStyle name="Comma 2 2 11 6 3" xfId="1222" xr:uid="{00000000-0005-0000-0000-0000C1040000}"/>
    <cellStyle name="Comma 2 2 11 6 4" xfId="1223" xr:uid="{00000000-0005-0000-0000-0000C2040000}"/>
    <cellStyle name="Comma 2 2 11 6 5" xfId="1224" xr:uid="{00000000-0005-0000-0000-0000C3040000}"/>
    <cellStyle name="Comma 2 2 11 6 6" xfId="1225" xr:uid="{00000000-0005-0000-0000-0000C4040000}"/>
    <cellStyle name="Comma 2 2 11 6 7" xfId="1226" xr:uid="{00000000-0005-0000-0000-0000C5040000}"/>
    <cellStyle name="Comma 2 2 11 7" xfId="1227" xr:uid="{00000000-0005-0000-0000-0000C6040000}"/>
    <cellStyle name="Comma 2 2 11 8" xfId="1228" xr:uid="{00000000-0005-0000-0000-0000C7040000}"/>
    <cellStyle name="Comma 2 2 11 9" xfId="1229" xr:uid="{00000000-0005-0000-0000-0000C8040000}"/>
    <cellStyle name="Comma 2 2 12" xfId="1230" xr:uid="{00000000-0005-0000-0000-0000C9040000}"/>
    <cellStyle name="Comma 2 2 12 10" xfId="1231" xr:uid="{00000000-0005-0000-0000-0000CA040000}"/>
    <cellStyle name="Comma 2 2 12 11" xfId="1232" xr:uid="{00000000-0005-0000-0000-0000CB040000}"/>
    <cellStyle name="Comma 2 2 12 12" xfId="1233" xr:uid="{00000000-0005-0000-0000-0000CC040000}"/>
    <cellStyle name="Comma 2 2 12 13" xfId="1234" xr:uid="{00000000-0005-0000-0000-0000CD040000}"/>
    <cellStyle name="Comma 2 2 12 2" xfId="1235" xr:uid="{00000000-0005-0000-0000-0000CE040000}"/>
    <cellStyle name="Comma 2 2 12 2 2" xfId="1236" xr:uid="{00000000-0005-0000-0000-0000CF040000}"/>
    <cellStyle name="Comma 2 2 12 2 3" xfId="1237" xr:uid="{00000000-0005-0000-0000-0000D0040000}"/>
    <cellStyle name="Comma 2 2 12 2 4" xfId="1238" xr:uid="{00000000-0005-0000-0000-0000D1040000}"/>
    <cellStyle name="Comma 2 2 12 2 5" xfId="1239" xr:uid="{00000000-0005-0000-0000-0000D2040000}"/>
    <cellStyle name="Comma 2 2 12 2 6" xfId="1240" xr:uid="{00000000-0005-0000-0000-0000D3040000}"/>
    <cellStyle name="Comma 2 2 12 2 7" xfId="1241" xr:uid="{00000000-0005-0000-0000-0000D4040000}"/>
    <cellStyle name="Comma 2 2 12 3" xfId="1242" xr:uid="{00000000-0005-0000-0000-0000D5040000}"/>
    <cellStyle name="Comma 2 2 12 3 2" xfId="1243" xr:uid="{00000000-0005-0000-0000-0000D6040000}"/>
    <cellStyle name="Comma 2 2 12 3 3" xfId="1244" xr:uid="{00000000-0005-0000-0000-0000D7040000}"/>
    <cellStyle name="Comma 2 2 12 3 4" xfId="1245" xr:uid="{00000000-0005-0000-0000-0000D8040000}"/>
    <cellStyle name="Comma 2 2 12 3 5" xfId="1246" xr:uid="{00000000-0005-0000-0000-0000D9040000}"/>
    <cellStyle name="Comma 2 2 12 3 6" xfId="1247" xr:uid="{00000000-0005-0000-0000-0000DA040000}"/>
    <cellStyle name="Comma 2 2 12 3 7" xfId="1248" xr:uid="{00000000-0005-0000-0000-0000DB040000}"/>
    <cellStyle name="Comma 2 2 12 4" xfId="1249" xr:uid="{00000000-0005-0000-0000-0000DC040000}"/>
    <cellStyle name="Comma 2 2 12 4 2" xfId="1250" xr:uid="{00000000-0005-0000-0000-0000DD040000}"/>
    <cellStyle name="Comma 2 2 12 4 3" xfId="1251" xr:uid="{00000000-0005-0000-0000-0000DE040000}"/>
    <cellStyle name="Comma 2 2 12 4 4" xfId="1252" xr:uid="{00000000-0005-0000-0000-0000DF040000}"/>
    <cellStyle name="Comma 2 2 12 4 5" xfId="1253" xr:uid="{00000000-0005-0000-0000-0000E0040000}"/>
    <cellStyle name="Comma 2 2 12 4 6" xfId="1254" xr:uid="{00000000-0005-0000-0000-0000E1040000}"/>
    <cellStyle name="Comma 2 2 12 4 7" xfId="1255" xr:uid="{00000000-0005-0000-0000-0000E2040000}"/>
    <cellStyle name="Comma 2 2 12 5" xfId="1256" xr:uid="{00000000-0005-0000-0000-0000E3040000}"/>
    <cellStyle name="Comma 2 2 12 5 2" xfId="1257" xr:uid="{00000000-0005-0000-0000-0000E4040000}"/>
    <cellStyle name="Comma 2 2 12 5 3" xfId="1258" xr:uid="{00000000-0005-0000-0000-0000E5040000}"/>
    <cellStyle name="Comma 2 2 12 5 4" xfId="1259" xr:uid="{00000000-0005-0000-0000-0000E6040000}"/>
    <cellStyle name="Comma 2 2 12 5 5" xfId="1260" xr:uid="{00000000-0005-0000-0000-0000E7040000}"/>
    <cellStyle name="Comma 2 2 12 5 6" xfId="1261" xr:uid="{00000000-0005-0000-0000-0000E8040000}"/>
    <cellStyle name="Comma 2 2 12 5 7" xfId="1262" xr:uid="{00000000-0005-0000-0000-0000E9040000}"/>
    <cellStyle name="Comma 2 2 12 6" xfId="1263" xr:uid="{00000000-0005-0000-0000-0000EA040000}"/>
    <cellStyle name="Comma 2 2 12 6 2" xfId="1264" xr:uid="{00000000-0005-0000-0000-0000EB040000}"/>
    <cellStyle name="Comma 2 2 12 6 3" xfId="1265" xr:uid="{00000000-0005-0000-0000-0000EC040000}"/>
    <cellStyle name="Comma 2 2 12 6 4" xfId="1266" xr:uid="{00000000-0005-0000-0000-0000ED040000}"/>
    <cellStyle name="Comma 2 2 12 6 5" xfId="1267" xr:uid="{00000000-0005-0000-0000-0000EE040000}"/>
    <cellStyle name="Comma 2 2 12 6 6" xfId="1268" xr:uid="{00000000-0005-0000-0000-0000EF040000}"/>
    <cellStyle name="Comma 2 2 12 6 7" xfId="1269" xr:uid="{00000000-0005-0000-0000-0000F0040000}"/>
    <cellStyle name="Comma 2 2 12 7" xfId="1270" xr:uid="{00000000-0005-0000-0000-0000F1040000}"/>
    <cellStyle name="Comma 2 2 12 8" xfId="1271" xr:uid="{00000000-0005-0000-0000-0000F2040000}"/>
    <cellStyle name="Comma 2 2 12 9" xfId="1272" xr:uid="{00000000-0005-0000-0000-0000F3040000}"/>
    <cellStyle name="Comma 2 2 13" xfId="1273" xr:uid="{00000000-0005-0000-0000-0000F4040000}"/>
    <cellStyle name="Comma 2 2 13 10" xfId="1274" xr:uid="{00000000-0005-0000-0000-0000F5040000}"/>
    <cellStyle name="Comma 2 2 13 11" xfId="1275" xr:uid="{00000000-0005-0000-0000-0000F6040000}"/>
    <cellStyle name="Comma 2 2 13 12" xfId="1276" xr:uid="{00000000-0005-0000-0000-0000F7040000}"/>
    <cellStyle name="Comma 2 2 13 13" xfId="1277" xr:uid="{00000000-0005-0000-0000-0000F8040000}"/>
    <cellStyle name="Comma 2 2 13 2" xfId="1278" xr:uid="{00000000-0005-0000-0000-0000F9040000}"/>
    <cellStyle name="Comma 2 2 13 2 2" xfId="1279" xr:uid="{00000000-0005-0000-0000-0000FA040000}"/>
    <cellStyle name="Comma 2 2 13 2 3" xfId="1280" xr:uid="{00000000-0005-0000-0000-0000FB040000}"/>
    <cellStyle name="Comma 2 2 13 2 4" xfId="1281" xr:uid="{00000000-0005-0000-0000-0000FC040000}"/>
    <cellStyle name="Comma 2 2 13 2 5" xfId="1282" xr:uid="{00000000-0005-0000-0000-0000FD040000}"/>
    <cellStyle name="Comma 2 2 13 2 6" xfId="1283" xr:uid="{00000000-0005-0000-0000-0000FE040000}"/>
    <cellStyle name="Comma 2 2 13 2 7" xfId="1284" xr:uid="{00000000-0005-0000-0000-0000FF040000}"/>
    <cellStyle name="Comma 2 2 13 3" xfId="1285" xr:uid="{00000000-0005-0000-0000-000000050000}"/>
    <cellStyle name="Comma 2 2 13 3 2" xfId="1286" xr:uid="{00000000-0005-0000-0000-000001050000}"/>
    <cellStyle name="Comma 2 2 13 3 3" xfId="1287" xr:uid="{00000000-0005-0000-0000-000002050000}"/>
    <cellStyle name="Comma 2 2 13 3 4" xfId="1288" xr:uid="{00000000-0005-0000-0000-000003050000}"/>
    <cellStyle name="Comma 2 2 13 3 5" xfId="1289" xr:uid="{00000000-0005-0000-0000-000004050000}"/>
    <cellStyle name="Comma 2 2 13 3 6" xfId="1290" xr:uid="{00000000-0005-0000-0000-000005050000}"/>
    <cellStyle name="Comma 2 2 13 3 7" xfId="1291" xr:uid="{00000000-0005-0000-0000-000006050000}"/>
    <cellStyle name="Comma 2 2 13 4" xfId="1292" xr:uid="{00000000-0005-0000-0000-000007050000}"/>
    <cellStyle name="Comma 2 2 13 4 2" xfId="1293" xr:uid="{00000000-0005-0000-0000-000008050000}"/>
    <cellStyle name="Comma 2 2 13 4 3" xfId="1294" xr:uid="{00000000-0005-0000-0000-000009050000}"/>
    <cellStyle name="Comma 2 2 13 4 4" xfId="1295" xr:uid="{00000000-0005-0000-0000-00000A050000}"/>
    <cellStyle name="Comma 2 2 13 4 5" xfId="1296" xr:uid="{00000000-0005-0000-0000-00000B050000}"/>
    <cellStyle name="Comma 2 2 13 4 6" xfId="1297" xr:uid="{00000000-0005-0000-0000-00000C050000}"/>
    <cellStyle name="Comma 2 2 13 4 7" xfId="1298" xr:uid="{00000000-0005-0000-0000-00000D050000}"/>
    <cellStyle name="Comma 2 2 13 5" xfId="1299" xr:uid="{00000000-0005-0000-0000-00000E050000}"/>
    <cellStyle name="Comma 2 2 13 5 2" xfId="1300" xr:uid="{00000000-0005-0000-0000-00000F050000}"/>
    <cellStyle name="Comma 2 2 13 5 3" xfId="1301" xr:uid="{00000000-0005-0000-0000-000010050000}"/>
    <cellStyle name="Comma 2 2 13 5 4" xfId="1302" xr:uid="{00000000-0005-0000-0000-000011050000}"/>
    <cellStyle name="Comma 2 2 13 5 5" xfId="1303" xr:uid="{00000000-0005-0000-0000-000012050000}"/>
    <cellStyle name="Comma 2 2 13 5 6" xfId="1304" xr:uid="{00000000-0005-0000-0000-000013050000}"/>
    <cellStyle name="Comma 2 2 13 5 7" xfId="1305" xr:uid="{00000000-0005-0000-0000-000014050000}"/>
    <cellStyle name="Comma 2 2 13 6" xfId="1306" xr:uid="{00000000-0005-0000-0000-000015050000}"/>
    <cellStyle name="Comma 2 2 13 6 2" xfId="1307" xr:uid="{00000000-0005-0000-0000-000016050000}"/>
    <cellStyle name="Comma 2 2 13 6 3" xfId="1308" xr:uid="{00000000-0005-0000-0000-000017050000}"/>
    <cellStyle name="Comma 2 2 13 6 4" xfId="1309" xr:uid="{00000000-0005-0000-0000-000018050000}"/>
    <cellStyle name="Comma 2 2 13 6 5" xfId="1310" xr:uid="{00000000-0005-0000-0000-000019050000}"/>
    <cellStyle name="Comma 2 2 13 6 6" xfId="1311" xr:uid="{00000000-0005-0000-0000-00001A050000}"/>
    <cellStyle name="Comma 2 2 13 6 7" xfId="1312" xr:uid="{00000000-0005-0000-0000-00001B050000}"/>
    <cellStyle name="Comma 2 2 13 7" xfId="1313" xr:uid="{00000000-0005-0000-0000-00001C050000}"/>
    <cellStyle name="Comma 2 2 13 8" xfId="1314" xr:uid="{00000000-0005-0000-0000-00001D050000}"/>
    <cellStyle name="Comma 2 2 13 9" xfId="1315" xr:uid="{00000000-0005-0000-0000-00001E050000}"/>
    <cellStyle name="Comma 2 2 14" xfId="1316" xr:uid="{00000000-0005-0000-0000-00001F050000}"/>
    <cellStyle name="Comma 2 2 14 10" xfId="1317" xr:uid="{00000000-0005-0000-0000-000020050000}"/>
    <cellStyle name="Comma 2 2 14 11" xfId="1318" xr:uid="{00000000-0005-0000-0000-000021050000}"/>
    <cellStyle name="Comma 2 2 14 12" xfId="1319" xr:uid="{00000000-0005-0000-0000-000022050000}"/>
    <cellStyle name="Comma 2 2 14 13" xfId="1320" xr:uid="{00000000-0005-0000-0000-000023050000}"/>
    <cellStyle name="Comma 2 2 14 2" xfId="1321" xr:uid="{00000000-0005-0000-0000-000024050000}"/>
    <cellStyle name="Comma 2 2 14 2 2" xfId="1322" xr:uid="{00000000-0005-0000-0000-000025050000}"/>
    <cellStyle name="Comma 2 2 14 2 3" xfId="1323" xr:uid="{00000000-0005-0000-0000-000026050000}"/>
    <cellStyle name="Comma 2 2 14 2 4" xfId="1324" xr:uid="{00000000-0005-0000-0000-000027050000}"/>
    <cellStyle name="Comma 2 2 14 2 5" xfId="1325" xr:uid="{00000000-0005-0000-0000-000028050000}"/>
    <cellStyle name="Comma 2 2 14 2 6" xfId="1326" xr:uid="{00000000-0005-0000-0000-000029050000}"/>
    <cellStyle name="Comma 2 2 14 2 7" xfId="1327" xr:uid="{00000000-0005-0000-0000-00002A050000}"/>
    <cellStyle name="Comma 2 2 14 3" xfId="1328" xr:uid="{00000000-0005-0000-0000-00002B050000}"/>
    <cellStyle name="Comma 2 2 14 3 2" xfId="1329" xr:uid="{00000000-0005-0000-0000-00002C050000}"/>
    <cellStyle name="Comma 2 2 14 3 3" xfId="1330" xr:uid="{00000000-0005-0000-0000-00002D050000}"/>
    <cellStyle name="Comma 2 2 14 3 4" xfId="1331" xr:uid="{00000000-0005-0000-0000-00002E050000}"/>
    <cellStyle name="Comma 2 2 14 3 5" xfId="1332" xr:uid="{00000000-0005-0000-0000-00002F050000}"/>
    <cellStyle name="Comma 2 2 14 3 6" xfId="1333" xr:uid="{00000000-0005-0000-0000-000030050000}"/>
    <cellStyle name="Comma 2 2 14 3 7" xfId="1334" xr:uid="{00000000-0005-0000-0000-000031050000}"/>
    <cellStyle name="Comma 2 2 14 4" xfId="1335" xr:uid="{00000000-0005-0000-0000-000032050000}"/>
    <cellStyle name="Comma 2 2 14 4 2" xfId="1336" xr:uid="{00000000-0005-0000-0000-000033050000}"/>
    <cellStyle name="Comma 2 2 14 4 3" xfId="1337" xr:uid="{00000000-0005-0000-0000-000034050000}"/>
    <cellStyle name="Comma 2 2 14 4 4" xfId="1338" xr:uid="{00000000-0005-0000-0000-000035050000}"/>
    <cellStyle name="Comma 2 2 14 4 5" xfId="1339" xr:uid="{00000000-0005-0000-0000-000036050000}"/>
    <cellStyle name="Comma 2 2 14 4 6" xfId="1340" xr:uid="{00000000-0005-0000-0000-000037050000}"/>
    <cellStyle name="Comma 2 2 14 4 7" xfId="1341" xr:uid="{00000000-0005-0000-0000-000038050000}"/>
    <cellStyle name="Comma 2 2 14 5" xfId="1342" xr:uid="{00000000-0005-0000-0000-000039050000}"/>
    <cellStyle name="Comma 2 2 14 5 2" xfId="1343" xr:uid="{00000000-0005-0000-0000-00003A050000}"/>
    <cellStyle name="Comma 2 2 14 5 3" xfId="1344" xr:uid="{00000000-0005-0000-0000-00003B050000}"/>
    <cellStyle name="Comma 2 2 14 5 4" xfId="1345" xr:uid="{00000000-0005-0000-0000-00003C050000}"/>
    <cellStyle name="Comma 2 2 14 5 5" xfId="1346" xr:uid="{00000000-0005-0000-0000-00003D050000}"/>
    <cellStyle name="Comma 2 2 14 5 6" xfId="1347" xr:uid="{00000000-0005-0000-0000-00003E050000}"/>
    <cellStyle name="Comma 2 2 14 5 7" xfId="1348" xr:uid="{00000000-0005-0000-0000-00003F050000}"/>
    <cellStyle name="Comma 2 2 14 6" xfId="1349" xr:uid="{00000000-0005-0000-0000-000040050000}"/>
    <cellStyle name="Comma 2 2 14 6 2" xfId="1350" xr:uid="{00000000-0005-0000-0000-000041050000}"/>
    <cellStyle name="Comma 2 2 14 6 3" xfId="1351" xr:uid="{00000000-0005-0000-0000-000042050000}"/>
    <cellStyle name="Comma 2 2 14 6 4" xfId="1352" xr:uid="{00000000-0005-0000-0000-000043050000}"/>
    <cellStyle name="Comma 2 2 14 6 5" xfId="1353" xr:uid="{00000000-0005-0000-0000-000044050000}"/>
    <cellStyle name="Comma 2 2 14 6 6" xfId="1354" xr:uid="{00000000-0005-0000-0000-000045050000}"/>
    <cellStyle name="Comma 2 2 14 6 7" xfId="1355" xr:uid="{00000000-0005-0000-0000-000046050000}"/>
    <cellStyle name="Comma 2 2 14 7" xfId="1356" xr:uid="{00000000-0005-0000-0000-000047050000}"/>
    <cellStyle name="Comma 2 2 14 8" xfId="1357" xr:uid="{00000000-0005-0000-0000-000048050000}"/>
    <cellStyle name="Comma 2 2 14 9" xfId="1358" xr:uid="{00000000-0005-0000-0000-000049050000}"/>
    <cellStyle name="Comma 2 2 15" xfId="1359" xr:uid="{00000000-0005-0000-0000-00004A050000}"/>
    <cellStyle name="Comma 2 2 15 10" xfId="1360" xr:uid="{00000000-0005-0000-0000-00004B050000}"/>
    <cellStyle name="Comma 2 2 15 11" xfId="1361" xr:uid="{00000000-0005-0000-0000-00004C050000}"/>
    <cellStyle name="Comma 2 2 15 12" xfId="1362" xr:uid="{00000000-0005-0000-0000-00004D050000}"/>
    <cellStyle name="Comma 2 2 15 13" xfId="1363" xr:uid="{00000000-0005-0000-0000-00004E050000}"/>
    <cellStyle name="Comma 2 2 15 2" xfId="1364" xr:uid="{00000000-0005-0000-0000-00004F050000}"/>
    <cellStyle name="Comma 2 2 15 2 2" xfId="1365" xr:uid="{00000000-0005-0000-0000-000050050000}"/>
    <cellStyle name="Comma 2 2 15 2 3" xfId="1366" xr:uid="{00000000-0005-0000-0000-000051050000}"/>
    <cellStyle name="Comma 2 2 15 2 4" xfId="1367" xr:uid="{00000000-0005-0000-0000-000052050000}"/>
    <cellStyle name="Comma 2 2 15 2 5" xfId="1368" xr:uid="{00000000-0005-0000-0000-000053050000}"/>
    <cellStyle name="Comma 2 2 15 2 6" xfId="1369" xr:uid="{00000000-0005-0000-0000-000054050000}"/>
    <cellStyle name="Comma 2 2 15 2 7" xfId="1370" xr:uid="{00000000-0005-0000-0000-000055050000}"/>
    <cellStyle name="Comma 2 2 15 3" xfId="1371" xr:uid="{00000000-0005-0000-0000-000056050000}"/>
    <cellStyle name="Comma 2 2 15 3 2" xfId="1372" xr:uid="{00000000-0005-0000-0000-000057050000}"/>
    <cellStyle name="Comma 2 2 15 3 3" xfId="1373" xr:uid="{00000000-0005-0000-0000-000058050000}"/>
    <cellStyle name="Comma 2 2 15 3 4" xfId="1374" xr:uid="{00000000-0005-0000-0000-000059050000}"/>
    <cellStyle name="Comma 2 2 15 3 5" xfId="1375" xr:uid="{00000000-0005-0000-0000-00005A050000}"/>
    <cellStyle name="Comma 2 2 15 3 6" xfId="1376" xr:uid="{00000000-0005-0000-0000-00005B050000}"/>
    <cellStyle name="Comma 2 2 15 3 7" xfId="1377" xr:uid="{00000000-0005-0000-0000-00005C050000}"/>
    <cellStyle name="Comma 2 2 15 4" xfId="1378" xr:uid="{00000000-0005-0000-0000-00005D050000}"/>
    <cellStyle name="Comma 2 2 15 4 2" xfId="1379" xr:uid="{00000000-0005-0000-0000-00005E050000}"/>
    <cellStyle name="Comma 2 2 15 4 3" xfId="1380" xr:uid="{00000000-0005-0000-0000-00005F050000}"/>
    <cellStyle name="Comma 2 2 15 4 4" xfId="1381" xr:uid="{00000000-0005-0000-0000-000060050000}"/>
    <cellStyle name="Comma 2 2 15 4 5" xfId="1382" xr:uid="{00000000-0005-0000-0000-000061050000}"/>
    <cellStyle name="Comma 2 2 15 4 6" xfId="1383" xr:uid="{00000000-0005-0000-0000-000062050000}"/>
    <cellStyle name="Comma 2 2 15 4 7" xfId="1384" xr:uid="{00000000-0005-0000-0000-000063050000}"/>
    <cellStyle name="Comma 2 2 15 5" xfId="1385" xr:uid="{00000000-0005-0000-0000-000064050000}"/>
    <cellStyle name="Comma 2 2 15 5 2" xfId="1386" xr:uid="{00000000-0005-0000-0000-000065050000}"/>
    <cellStyle name="Comma 2 2 15 5 3" xfId="1387" xr:uid="{00000000-0005-0000-0000-000066050000}"/>
    <cellStyle name="Comma 2 2 15 5 4" xfId="1388" xr:uid="{00000000-0005-0000-0000-000067050000}"/>
    <cellStyle name="Comma 2 2 15 5 5" xfId="1389" xr:uid="{00000000-0005-0000-0000-000068050000}"/>
    <cellStyle name="Comma 2 2 15 5 6" xfId="1390" xr:uid="{00000000-0005-0000-0000-000069050000}"/>
    <cellStyle name="Comma 2 2 15 5 7" xfId="1391" xr:uid="{00000000-0005-0000-0000-00006A050000}"/>
    <cellStyle name="Comma 2 2 15 6" xfId="1392" xr:uid="{00000000-0005-0000-0000-00006B050000}"/>
    <cellStyle name="Comma 2 2 15 6 2" xfId="1393" xr:uid="{00000000-0005-0000-0000-00006C050000}"/>
    <cellStyle name="Comma 2 2 15 6 3" xfId="1394" xr:uid="{00000000-0005-0000-0000-00006D050000}"/>
    <cellStyle name="Comma 2 2 15 6 4" xfId="1395" xr:uid="{00000000-0005-0000-0000-00006E050000}"/>
    <cellStyle name="Comma 2 2 15 6 5" xfId="1396" xr:uid="{00000000-0005-0000-0000-00006F050000}"/>
    <cellStyle name="Comma 2 2 15 6 6" xfId="1397" xr:uid="{00000000-0005-0000-0000-000070050000}"/>
    <cellStyle name="Comma 2 2 15 6 7" xfId="1398" xr:uid="{00000000-0005-0000-0000-000071050000}"/>
    <cellStyle name="Comma 2 2 15 7" xfId="1399" xr:uid="{00000000-0005-0000-0000-000072050000}"/>
    <cellStyle name="Comma 2 2 15 8" xfId="1400" xr:uid="{00000000-0005-0000-0000-000073050000}"/>
    <cellStyle name="Comma 2 2 15 9" xfId="1401" xr:uid="{00000000-0005-0000-0000-000074050000}"/>
    <cellStyle name="Comma 2 2 16" xfId="1402" xr:uid="{00000000-0005-0000-0000-000075050000}"/>
    <cellStyle name="Comma 2 2 16 10" xfId="1403" xr:uid="{00000000-0005-0000-0000-000076050000}"/>
    <cellStyle name="Comma 2 2 16 11" xfId="1404" xr:uid="{00000000-0005-0000-0000-000077050000}"/>
    <cellStyle name="Comma 2 2 16 12" xfId="1405" xr:uid="{00000000-0005-0000-0000-000078050000}"/>
    <cellStyle name="Comma 2 2 16 13" xfId="1406" xr:uid="{00000000-0005-0000-0000-000079050000}"/>
    <cellStyle name="Comma 2 2 16 2" xfId="1407" xr:uid="{00000000-0005-0000-0000-00007A050000}"/>
    <cellStyle name="Comma 2 2 16 2 2" xfId="1408" xr:uid="{00000000-0005-0000-0000-00007B050000}"/>
    <cellStyle name="Comma 2 2 16 2 3" xfId="1409" xr:uid="{00000000-0005-0000-0000-00007C050000}"/>
    <cellStyle name="Comma 2 2 16 2 4" xfId="1410" xr:uid="{00000000-0005-0000-0000-00007D050000}"/>
    <cellStyle name="Comma 2 2 16 2 5" xfId="1411" xr:uid="{00000000-0005-0000-0000-00007E050000}"/>
    <cellStyle name="Comma 2 2 16 2 6" xfId="1412" xr:uid="{00000000-0005-0000-0000-00007F050000}"/>
    <cellStyle name="Comma 2 2 16 2 7" xfId="1413" xr:uid="{00000000-0005-0000-0000-000080050000}"/>
    <cellStyle name="Comma 2 2 16 3" xfId="1414" xr:uid="{00000000-0005-0000-0000-000081050000}"/>
    <cellStyle name="Comma 2 2 16 3 2" xfId="1415" xr:uid="{00000000-0005-0000-0000-000082050000}"/>
    <cellStyle name="Comma 2 2 16 3 3" xfId="1416" xr:uid="{00000000-0005-0000-0000-000083050000}"/>
    <cellStyle name="Comma 2 2 16 3 4" xfId="1417" xr:uid="{00000000-0005-0000-0000-000084050000}"/>
    <cellStyle name="Comma 2 2 16 3 5" xfId="1418" xr:uid="{00000000-0005-0000-0000-000085050000}"/>
    <cellStyle name="Comma 2 2 16 3 6" xfId="1419" xr:uid="{00000000-0005-0000-0000-000086050000}"/>
    <cellStyle name="Comma 2 2 16 3 7" xfId="1420" xr:uid="{00000000-0005-0000-0000-000087050000}"/>
    <cellStyle name="Comma 2 2 16 4" xfId="1421" xr:uid="{00000000-0005-0000-0000-000088050000}"/>
    <cellStyle name="Comma 2 2 16 4 2" xfId="1422" xr:uid="{00000000-0005-0000-0000-000089050000}"/>
    <cellStyle name="Comma 2 2 16 4 3" xfId="1423" xr:uid="{00000000-0005-0000-0000-00008A050000}"/>
    <cellStyle name="Comma 2 2 16 4 4" xfId="1424" xr:uid="{00000000-0005-0000-0000-00008B050000}"/>
    <cellStyle name="Comma 2 2 16 4 5" xfId="1425" xr:uid="{00000000-0005-0000-0000-00008C050000}"/>
    <cellStyle name="Comma 2 2 16 4 6" xfId="1426" xr:uid="{00000000-0005-0000-0000-00008D050000}"/>
    <cellStyle name="Comma 2 2 16 4 7" xfId="1427" xr:uid="{00000000-0005-0000-0000-00008E050000}"/>
    <cellStyle name="Comma 2 2 16 5" xfId="1428" xr:uid="{00000000-0005-0000-0000-00008F050000}"/>
    <cellStyle name="Comma 2 2 16 5 2" xfId="1429" xr:uid="{00000000-0005-0000-0000-000090050000}"/>
    <cellStyle name="Comma 2 2 16 5 3" xfId="1430" xr:uid="{00000000-0005-0000-0000-000091050000}"/>
    <cellStyle name="Comma 2 2 16 5 4" xfId="1431" xr:uid="{00000000-0005-0000-0000-000092050000}"/>
    <cellStyle name="Comma 2 2 16 5 5" xfId="1432" xr:uid="{00000000-0005-0000-0000-000093050000}"/>
    <cellStyle name="Comma 2 2 16 5 6" xfId="1433" xr:uid="{00000000-0005-0000-0000-000094050000}"/>
    <cellStyle name="Comma 2 2 16 5 7" xfId="1434" xr:uid="{00000000-0005-0000-0000-000095050000}"/>
    <cellStyle name="Comma 2 2 16 6" xfId="1435" xr:uid="{00000000-0005-0000-0000-000096050000}"/>
    <cellStyle name="Comma 2 2 16 6 2" xfId="1436" xr:uid="{00000000-0005-0000-0000-000097050000}"/>
    <cellStyle name="Comma 2 2 16 6 3" xfId="1437" xr:uid="{00000000-0005-0000-0000-000098050000}"/>
    <cellStyle name="Comma 2 2 16 6 4" xfId="1438" xr:uid="{00000000-0005-0000-0000-000099050000}"/>
    <cellStyle name="Comma 2 2 16 6 5" xfId="1439" xr:uid="{00000000-0005-0000-0000-00009A050000}"/>
    <cellStyle name="Comma 2 2 16 6 6" xfId="1440" xr:uid="{00000000-0005-0000-0000-00009B050000}"/>
    <cellStyle name="Comma 2 2 16 6 7" xfId="1441" xr:uid="{00000000-0005-0000-0000-00009C050000}"/>
    <cellStyle name="Comma 2 2 16 7" xfId="1442" xr:uid="{00000000-0005-0000-0000-00009D050000}"/>
    <cellStyle name="Comma 2 2 16 8" xfId="1443" xr:uid="{00000000-0005-0000-0000-00009E050000}"/>
    <cellStyle name="Comma 2 2 16 9" xfId="1444" xr:uid="{00000000-0005-0000-0000-00009F050000}"/>
    <cellStyle name="Comma 2 2 17" xfId="1445" xr:uid="{00000000-0005-0000-0000-0000A0050000}"/>
    <cellStyle name="Comma 2 2 17 10" xfId="1446" xr:uid="{00000000-0005-0000-0000-0000A1050000}"/>
    <cellStyle name="Comma 2 2 17 11" xfId="1447" xr:uid="{00000000-0005-0000-0000-0000A2050000}"/>
    <cellStyle name="Comma 2 2 17 12" xfId="1448" xr:uid="{00000000-0005-0000-0000-0000A3050000}"/>
    <cellStyle name="Comma 2 2 17 2" xfId="1449" xr:uid="{00000000-0005-0000-0000-0000A4050000}"/>
    <cellStyle name="Comma 2 2 17 2 2" xfId="1450" xr:uid="{00000000-0005-0000-0000-0000A5050000}"/>
    <cellStyle name="Comma 2 2 17 2 3" xfId="1451" xr:uid="{00000000-0005-0000-0000-0000A6050000}"/>
    <cellStyle name="Comma 2 2 17 2 4" xfId="1452" xr:uid="{00000000-0005-0000-0000-0000A7050000}"/>
    <cellStyle name="Comma 2 2 17 2 5" xfId="1453" xr:uid="{00000000-0005-0000-0000-0000A8050000}"/>
    <cellStyle name="Comma 2 2 17 2 6" xfId="1454" xr:uid="{00000000-0005-0000-0000-0000A9050000}"/>
    <cellStyle name="Comma 2 2 17 2 7" xfId="1455" xr:uid="{00000000-0005-0000-0000-0000AA050000}"/>
    <cellStyle name="Comma 2 2 17 3" xfId="1456" xr:uid="{00000000-0005-0000-0000-0000AB050000}"/>
    <cellStyle name="Comma 2 2 17 3 2" xfId="1457" xr:uid="{00000000-0005-0000-0000-0000AC050000}"/>
    <cellStyle name="Comma 2 2 17 3 3" xfId="1458" xr:uid="{00000000-0005-0000-0000-0000AD050000}"/>
    <cellStyle name="Comma 2 2 17 3 4" xfId="1459" xr:uid="{00000000-0005-0000-0000-0000AE050000}"/>
    <cellStyle name="Comma 2 2 17 3 5" xfId="1460" xr:uid="{00000000-0005-0000-0000-0000AF050000}"/>
    <cellStyle name="Comma 2 2 17 3 6" xfId="1461" xr:uid="{00000000-0005-0000-0000-0000B0050000}"/>
    <cellStyle name="Comma 2 2 17 3 7" xfId="1462" xr:uid="{00000000-0005-0000-0000-0000B1050000}"/>
    <cellStyle name="Comma 2 2 17 4" xfId="1463" xr:uid="{00000000-0005-0000-0000-0000B2050000}"/>
    <cellStyle name="Comma 2 2 17 4 2" xfId="1464" xr:uid="{00000000-0005-0000-0000-0000B3050000}"/>
    <cellStyle name="Comma 2 2 17 4 3" xfId="1465" xr:uid="{00000000-0005-0000-0000-0000B4050000}"/>
    <cellStyle name="Comma 2 2 17 4 4" xfId="1466" xr:uid="{00000000-0005-0000-0000-0000B5050000}"/>
    <cellStyle name="Comma 2 2 17 4 5" xfId="1467" xr:uid="{00000000-0005-0000-0000-0000B6050000}"/>
    <cellStyle name="Comma 2 2 17 4 6" xfId="1468" xr:uid="{00000000-0005-0000-0000-0000B7050000}"/>
    <cellStyle name="Comma 2 2 17 4 7" xfId="1469" xr:uid="{00000000-0005-0000-0000-0000B8050000}"/>
    <cellStyle name="Comma 2 2 17 5" xfId="1470" xr:uid="{00000000-0005-0000-0000-0000B9050000}"/>
    <cellStyle name="Comma 2 2 17 5 2" xfId="1471" xr:uid="{00000000-0005-0000-0000-0000BA050000}"/>
    <cellStyle name="Comma 2 2 17 5 3" xfId="1472" xr:uid="{00000000-0005-0000-0000-0000BB050000}"/>
    <cellStyle name="Comma 2 2 17 5 4" xfId="1473" xr:uid="{00000000-0005-0000-0000-0000BC050000}"/>
    <cellStyle name="Comma 2 2 17 5 5" xfId="1474" xr:uid="{00000000-0005-0000-0000-0000BD050000}"/>
    <cellStyle name="Comma 2 2 17 5 6" xfId="1475" xr:uid="{00000000-0005-0000-0000-0000BE050000}"/>
    <cellStyle name="Comma 2 2 17 5 7" xfId="1476" xr:uid="{00000000-0005-0000-0000-0000BF050000}"/>
    <cellStyle name="Comma 2 2 17 6" xfId="1477" xr:uid="{00000000-0005-0000-0000-0000C0050000}"/>
    <cellStyle name="Comma 2 2 17 6 2" xfId="1478" xr:uid="{00000000-0005-0000-0000-0000C1050000}"/>
    <cellStyle name="Comma 2 2 17 6 3" xfId="1479" xr:uid="{00000000-0005-0000-0000-0000C2050000}"/>
    <cellStyle name="Comma 2 2 17 6 4" xfId="1480" xr:uid="{00000000-0005-0000-0000-0000C3050000}"/>
    <cellStyle name="Comma 2 2 17 6 5" xfId="1481" xr:uid="{00000000-0005-0000-0000-0000C4050000}"/>
    <cellStyle name="Comma 2 2 17 6 6" xfId="1482" xr:uid="{00000000-0005-0000-0000-0000C5050000}"/>
    <cellStyle name="Comma 2 2 17 6 7" xfId="1483" xr:uid="{00000000-0005-0000-0000-0000C6050000}"/>
    <cellStyle name="Comma 2 2 17 7" xfId="1484" xr:uid="{00000000-0005-0000-0000-0000C7050000}"/>
    <cellStyle name="Comma 2 2 17 8" xfId="1485" xr:uid="{00000000-0005-0000-0000-0000C8050000}"/>
    <cellStyle name="Comma 2 2 17 9" xfId="1486" xr:uid="{00000000-0005-0000-0000-0000C9050000}"/>
    <cellStyle name="Comma 2 2 18" xfId="1487" xr:uid="{00000000-0005-0000-0000-0000CA050000}"/>
    <cellStyle name="Comma 2 2 18 10" xfId="1488" xr:uid="{00000000-0005-0000-0000-0000CB050000}"/>
    <cellStyle name="Comma 2 2 18 11" xfId="1489" xr:uid="{00000000-0005-0000-0000-0000CC050000}"/>
    <cellStyle name="Comma 2 2 18 12" xfId="1490" xr:uid="{00000000-0005-0000-0000-0000CD050000}"/>
    <cellStyle name="Comma 2 2 18 2" xfId="1491" xr:uid="{00000000-0005-0000-0000-0000CE050000}"/>
    <cellStyle name="Comma 2 2 18 2 2" xfId="1492" xr:uid="{00000000-0005-0000-0000-0000CF050000}"/>
    <cellStyle name="Comma 2 2 18 2 3" xfId="1493" xr:uid="{00000000-0005-0000-0000-0000D0050000}"/>
    <cellStyle name="Comma 2 2 18 2 4" xfId="1494" xr:uid="{00000000-0005-0000-0000-0000D1050000}"/>
    <cellStyle name="Comma 2 2 18 2 5" xfId="1495" xr:uid="{00000000-0005-0000-0000-0000D2050000}"/>
    <cellStyle name="Comma 2 2 18 2 6" xfId="1496" xr:uid="{00000000-0005-0000-0000-0000D3050000}"/>
    <cellStyle name="Comma 2 2 18 2 7" xfId="1497" xr:uid="{00000000-0005-0000-0000-0000D4050000}"/>
    <cellStyle name="Comma 2 2 18 3" xfId="1498" xr:uid="{00000000-0005-0000-0000-0000D5050000}"/>
    <cellStyle name="Comma 2 2 18 3 2" xfId="1499" xr:uid="{00000000-0005-0000-0000-0000D6050000}"/>
    <cellStyle name="Comma 2 2 18 3 3" xfId="1500" xr:uid="{00000000-0005-0000-0000-0000D7050000}"/>
    <cellStyle name="Comma 2 2 18 3 4" xfId="1501" xr:uid="{00000000-0005-0000-0000-0000D8050000}"/>
    <cellStyle name="Comma 2 2 18 3 5" xfId="1502" xr:uid="{00000000-0005-0000-0000-0000D9050000}"/>
    <cellStyle name="Comma 2 2 18 3 6" xfId="1503" xr:uid="{00000000-0005-0000-0000-0000DA050000}"/>
    <cellStyle name="Comma 2 2 18 3 7" xfId="1504" xr:uid="{00000000-0005-0000-0000-0000DB050000}"/>
    <cellStyle name="Comma 2 2 18 4" xfId="1505" xr:uid="{00000000-0005-0000-0000-0000DC050000}"/>
    <cellStyle name="Comma 2 2 18 4 2" xfId="1506" xr:uid="{00000000-0005-0000-0000-0000DD050000}"/>
    <cellStyle name="Comma 2 2 18 4 3" xfId="1507" xr:uid="{00000000-0005-0000-0000-0000DE050000}"/>
    <cellStyle name="Comma 2 2 18 4 4" xfId="1508" xr:uid="{00000000-0005-0000-0000-0000DF050000}"/>
    <cellStyle name="Comma 2 2 18 4 5" xfId="1509" xr:uid="{00000000-0005-0000-0000-0000E0050000}"/>
    <cellStyle name="Comma 2 2 18 4 6" xfId="1510" xr:uid="{00000000-0005-0000-0000-0000E1050000}"/>
    <cellStyle name="Comma 2 2 18 4 7" xfId="1511" xr:uid="{00000000-0005-0000-0000-0000E2050000}"/>
    <cellStyle name="Comma 2 2 18 5" xfId="1512" xr:uid="{00000000-0005-0000-0000-0000E3050000}"/>
    <cellStyle name="Comma 2 2 18 5 2" xfId="1513" xr:uid="{00000000-0005-0000-0000-0000E4050000}"/>
    <cellStyle name="Comma 2 2 18 5 3" xfId="1514" xr:uid="{00000000-0005-0000-0000-0000E5050000}"/>
    <cellStyle name="Comma 2 2 18 5 4" xfId="1515" xr:uid="{00000000-0005-0000-0000-0000E6050000}"/>
    <cellStyle name="Comma 2 2 18 5 5" xfId="1516" xr:uid="{00000000-0005-0000-0000-0000E7050000}"/>
    <cellStyle name="Comma 2 2 18 5 6" xfId="1517" xr:uid="{00000000-0005-0000-0000-0000E8050000}"/>
    <cellStyle name="Comma 2 2 18 5 7" xfId="1518" xr:uid="{00000000-0005-0000-0000-0000E9050000}"/>
    <cellStyle name="Comma 2 2 18 6" xfId="1519" xr:uid="{00000000-0005-0000-0000-0000EA050000}"/>
    <cellStyle name="Comma 2 2 18 6 2" xfId="1520" xr:uid="{00000000-0005-0000-0000-0000EB050000}"/>
    <cellStyle name="Comma 2 2 18 6 3" xfId="1521" xr:uid="{00000000-0005-0000-0000-0000EC050000}"/>
    <cellStyle name="Comma 2 2 18 6 4" xfId="1522" xr:uid="{00000000-0005-0000-0000-0000ED050000}"/>
    <cellStyle name="Comma 2 2 18 6 5" xfId="1523" xr:uid="{00000000-0005-0000-0000-0000EE050000}"/>
    <cellStyle name="Comma 2 2 18 6 6" xfId="1524" xr:uid="{00000000-0005-0000-0000-0000EF050000}"/>
    <cellStyle name="Comma 2 2 18 6 7" xfId="1525" xr:uid="{00000000-0005-0000-0000-0000F0050000}"/>
    <cellStyle name="Comma 2 2 18 7" xfId="1526" xr:uid="{00000000-0005-0000-0000-0000F1050000}"/>
    <cellStyle name="Comma 2 2 18 8" xfId="1527" xr:uid="{00000000-0005-0000-0000-0000F2050000}"/>
    <cellStyle name="Comma 2 2 18 9" xfId="1528" xr:uid="{00000000-0005-0000-0000-0000F3050000}"/>
    <cellStyle name="Comma 2 2 19" xfId="1529" xr:uid="{00000000-0005-0000-0000-0000F4050000}"/>
    <cellStyle name="Comma 2 2 19 10" xfId="1530" xr:uid="{00000000-0005-0000-0000-0000F5050000}"/>
    <cellStyle name="Comma 2 2 19 11" xfId="1531" xr:uid="{00000000-0005-0000-0000-0000F6050000}"/>
    <cellStyle name="Comma 2 2 19 12" xfId="1532" xr:uid="{00000000-0005-0000-0000-0000F7050000}"/>
    <cellStyle name="Comma 2 2 19 2" xfId="1533" xr:uid="{00000000-0005-0000-0000-0000F8050000}"/>
    <cellStyle name="Comma 2 2 19 2 2" xfId="1534" xr:uid="{00000000-0005-0000-0000-0000F9050000}"/>
    <cellStyle name="Comma 2 2 19 2 3" xfId="1535" xr:uid="{00000000-0005-0000-0000-0000FA050000}"/>
    <cellStyle name="Comma 2 2 19 2 4" xfId="1536" xr:uid="{00000000-0005-0000-0000-0000FB050000}"/>
    <cellStyle name="Comma 2 2 19 2 5" xfId="1537" xr:uid="{00000000-0005-0000-0000-0000FC050000}"/>
    <cellStyle name="Comma 2 2 19 2 6" xfId="1538" xr:uid="{00000000-0005-0000-0000-0000FD050000}"/>
    <cellStyle name="Comma 2 2 19 2 7" xfId="1539" xr:uid="{00000000-0005-0000-0000-0000FE050000}"/>
    <cellStyle name="Comma 2 2 19 3" xfId="1540" xr:uid="{00000000-0005-0000-0000-0000FF050000}"/>
    <cellStyle name="Comma 2 2 19 3 2" xfId="1541" xr:uid="{00000000-0005-0000-0000-000000060000}"/>
    <cellStyle name="Comma 2 2 19 3 3" xfId="1542" xr:uid="{00000000-0005-0000-0000-000001060000}"/>
    <cellStyle name="Comma 2 2 19 3 4" xfId="1543" xr:uid="{00000000-0005-0000-0000-000002060000}"/>
    <cellStyle name="Comma 2 2 19 3 5" xfId="1544" xr:uid="{00000000-0005-0000-0000-000003060000}"/>
    <cellStyle name="Comma 2 2 19 3 6" xfId="1545" xr:uid="{00000000-0005-0000-0000-000004060000}"/>
    <cellStyle name="Comma 2 2 19 3 7" xfId="1546" xr:uid="{00000000-0005-0000-0000-000005060000}"/>
    <cellStyle name="Comma 2 2 19 4" xfId="1547" xr:uid="{00000000-0005-0000-0000-000006060000}"/>
    <cellStyle name="Comma 2 2 19 4 2" xfId="1548" xr:uid="{00000000-0005-0000-0000-000007060000}"/>
    <cellStyle name="Comma 2 2 19 4 3" xfId="1549" xr:uid="{00000000-0005-0000-0000-000008060000}"/>
    <cellStyle name="Comma 2 2 19 4 4" xfId="1550" xr:uid="{00000000-0005-0000-0000-000009060000}"/>
    <cellStyle name="Comma 2 2 19 4 5" xfId="1551" xr:uid="{00000000-0005-0000-0000-00000A060000}"/>
    <cellStyle name="Comma 2 2 19 4 6" xfId="1552" xr:uid="{00000000-0005-0000-0000-00000B060000}"/>
    <cellStyle name="Comma 2 2 19 4 7" xfId="1553" xr:uid="{00000000-0005-0000-0000-00000C060000}"/>
    <cellStyle name="Comma 2 2 19 5" xfId="1554" xr:uid="{00000000-0005-0000-0000-00000D060000}"/>
    <cellStyle name="Comma 2 2 19 5 2" xfId="1555" xr:uid="{00000000-0005-0000-0000-00000E060000}"/>
    <cellStyle name="Comma 2 2 19 5 3" xfId="1556" xr:uid="{00000000-0005-0000-0000-00000F060000}"/>
    <cellStyle name="Comma 2 2 19 5 4" xfId="1557" xr:uid="{00000000-0005-0000-0000-000010060000}"/>
    <cellStyle name="Comma 2 2 19 5 5" xfId="1558" xr:uid="{00000000-0005-0000-0000-000011060000}"/>
    <cellStyle name="Comma 2 2 19 5 6" xfId="1559" xr:uid="{00000000-0005-0000-0000-000012060000}"/>
    <cellStyle name="Comma 2 2 19 5 7" xfId="1560" xr:uid="{00000000-0005-0000-0000-000013060000}"/>
    <cellStyle name="Comma 2 2 19 6" xfId="1561" xr:uid="{00000000-0005-0000-0000-000014060000}"/>
    <cellStyle name="Comma 2 2 19 6 2" xfId="1562" xr:uid="{00000000-0005-0000-0000-000015060000}"/>
    <cellStyle name="Comma 2 2 19 6 3" xfId="1563" xr:uid="{00000000-0005-0000-0000-000016060000}"/>
    <cellStyle name="Comma 2 2 19 6 4" xfId="1564" xr:uid="{00000000-0005-0000-0000-000017060000}"/>
    <cellStyle name="Comma 2 2 19 6 5" xfId="1565" xr:uid="{00000000-0005-0000-0000-000018060000}"/>
    <cellStyle name="Comma 2 2 19 6 6" xfId="1566" xr:uid="{00000000-0005-0000-0000-000019060000}"/>
    <cellStyle name="Comma 2 2 19 6 7" xfId="1567" xr:uid="{00000000-0005-0000-0000-00001A060000}"/>
    <cellStyle name="Comma 2 2 19 7" xfId="1568" xr:uid="{00000000-0005-0000-0000-00001B060000}"/>
    <cellStyle name="Comma 2 2 19 8" xfId="1569" xr:uid="{00000000-0005-0000-0000-00001C060000}"/>
    <cellStyle name="Comma 2 2 19 9" xfId="1570" xr:uid="{00000000-0005-0000-0000-00001D060000}"/>
    <cellStyle name="Comma 2 2 2" xfId="1571" xr:uid="{00000000-0005-0000-0000-00001E060000}"/>
    <cellStyle name="Comma 2 2 2 10" xfId="1572" xr:uid="{00000000-0005-0000-0000-00001F060000}"/>
    <cellStyle name="Comma 2 2 2 10 2" xfId="1573" xr:uid="{00000000-0005-0000-0000-000020060000}"/>
    <cellStyle name="Comma 2 2 2 11" xfId="1574" xr:uid="{00000000-0005-0000-0000-000021060000}"/>
    <cellStyle name="Comma 2 2 2 12" xfId="1575" xr:uid="{00000000-0005-0000-0000-000022060000}"/>
    <cellStyle name="Comma 2 2 2 13" xfId="1576" xr:uid="{00000000-0005-0000-0000-000023060000}"/>
    <cellStyle name="Comma 2 2 2 14" xfId="1577" xr:uid="{00000000-0005-0000-0000-000024060000}"/>
    <cellStyle name="Comma 2 2 2 15" xfId="1578" xr:uid="{00000000-0005-0000-0000-000025060000}"/>
    <cellStyle name="Comma 2 2 2 16" xfId="1579" xr:uid="{00000000-0005-0000-0000-000026060000}"/>
    <cellStyle name="Comma 2 2 2 17" xfId="1580" xr:uid="{00000000-0005-0000-0000-000027060000}"/>
    <cellStyle name="Comma 2 2 2 18" xfId="1581" xr:uid="{00000000-0005-0000-0000-000028060000}"/>
    <cellStyle name="Comma 2 2 2 19" xfId="1582" xr:uid="{00000000-0005-0000-0000-000029060000}"/>
    <cellStyle name="Comma 2 2 2 2" xfId="1583" xr:uid="{00000000-0005-0000-0000-00002A060000}"/>
    <cellStyle name="Comma 2 2 2 2 10" xfId="1584" xr:uid="{00000000-0005-0000-0000-00002B060000}"/>
    <cellStyle name="Comma 2 2 2 2 10 2" xfId="1585" xr:uid="{00000000-0005-0000-0000-00002C060000}"/>
    <cellStyle name="Comma 2 2 2 2 10 3" xfId="1586" xr:uid="{00000000-0005-0000-0000-00002D060000}"/>
    <cellStyle name="Comma 2 2 2 2 10 4" xfId="1587" xr:uid="{00000000-0005-0000-0000-00002E060000}"/>
    <cellStyle name="Comma 2 2 2 2 10 5" xfId="1588" xr:uid="{00000000-0005-0000-0000-00002F060000}"/>
    <cellStyle name="Comma 2 2 2 2 11" xfId="1589" xr:uid="{00000000-0005-0000-0000-000030060000}"/>
    <cellStyle name="Comma 2 2 2 2 11 2" xfId="1590" xr:uid="{00000000-0005-0000-0000-000031060000}"/>
    <cellStyle name="Comma 2 2 2 2 11 3" xfId="1591" xr:uid="{00000000-0005-0000-0000-000032060000}"/>
    <cellStyle name="Comma 2 2 2 2 11 4" xfId="1592" xr:uid="{00000000-0005-0000-0000-000033060000}"/>
    <cellStyle name="Comma 2 2 2 2 12" xfId="1593" xr:uid="{00000000-0005-0000-0000-000034060000}"/>
    <cellStyle name="Comma 2 2 2 2 13" xfId="1594" xr:uid="{00000000-0005-0000-0000-000035060000}"/>
    <cellStyle name="Comma 2 2 2 2 14" xfId="1595" xr:uid="{00000000-0005-0000-0000-000036060000}"/>
    <cellStyle name="Comma 2 2 2 2 15" xfId="1596" xr:uid="{00000000-0005-0000-0000-000037060000}"/>
    <cellStyle name="Comma 2 2 2 2 16" xfId="1597" xr:uid="{00000000-0005-0000-0000-000038060000}"/>
    <cellStyle name="Comma 2 2 2 2 17" xfId="1598" xr:uid="{00000000-0005-0000-0000-000039060000}"/>
    <cellStyle name="Comma 2 2 2 2 18" xfId="1599" xr:uid="{00000000-0005-0000-0000-00003A060000}"/>
    <cellStyle name="Comma 2 2 2 2 19" xfId="1600" xr:uid="{00000000-0005-0000-0000-00003B060000}"/>
    <cellStyle name="Comma 2 2 2 2 2" xfId="1601" xr:uid="{00000000-0005-0000-0000-00003C060000}"/>
    <cellStyle name="Comma 2 2 2 2 2 10" xfId="1602" xr:uid="{00000000-0005-0000-0000-00003D060000}"/>
    <cellStyle name="Comma 2 2 2 2 2 11" xfId="1603" xr:uid="{00000000-0005-0000-0000-00003E060000}"/>
    <cellStyle name="Comma 2 2 2 2 2 12" xfId="1604" xr:uid="{00000000-0005-0000-0000-00003F060000}"/>
    <cellStyle name="Comma 2 2 2 2 2 13" xfId="1605" xr:uid="{00000000-0005-0000-0000-000040060000}"/>
    <cellStyle name="Comma 2 2 2 2 2 14" xfId="1606" xr:uid="{00000000-0005-0000-0000-000041060000}"/>
    <cellStyle name="Comma 2 2 2 2 2 15" xfId="1607" xr:uid="{00000000-0005-0000-0000-000042060000}"/>
    <cellStyle name="Comma 2 2 2 2 2 16" xfId="1608" xr:uid="{00000000-0005-0000-0000-000043060000}"/>
    <cellStyle name="Comma 2 2 2 2 2 17" xfId="1609" xr:uid="{00000000-0005-0000-0000-000044060000}"/>
    <cellStyle name="Comma 2 2 2 2 2 18" xfId="1610" xr:uid="{00000000-0005-0000-0000-000045060000}"/>
    <cellStyle name="Comma 2 2 2 2 2 19" xfId="1611" xr:uid="{00000000-0005-0000-0000-000046060000}"/>
    <cellStyle name="Comma 2 2 2 2 2 2" xfId="1612" xr:uid="{00000000-0005-0000-0000-000047060000}"/>
    <cellStyle name="Comma 2 2 2 2 2 2 10" xfId="1613" xr:uid="{00000000-0005-0000-0000-000048060000}"/>
    <cellStyle name="Comma 2 2 2 2 2 2 2" xfId="1614" xr:uid="{00000000-0005-0000-0000-000049060000}"/>
    <cellStyle name="Comma 2 2 2 2 2 2 2 2" xfId="1615" xr:uid="{00000000-0005-0000-0000-00004A060000}"/>
    <cellStyle name="Comma 2 2 2 2 2 2 2 2 2" xfId="1616" xr:uid="{00000000-0005-0000-0000-00004B060000}"/>
    <cellStyle name="Comma 2 2 2 2 2 2 2 2 3" xfId="1617" xr:uid="{00000000-0005-0000-0000-00004C060000}"/>
    <cellStyle name="Comma 2 2 2 2 2 2 2 3" xfId="1618" xr:uid="{00000000-0005-0000-0000-00004D060000}"/>
    <cellStyle name="Comma 2 2 2 2 2 2 2 4" xfId="1619" xr:uid="{00000000-0005-0000-0000-00004E060000}"/>
    <cellStyle name="Comma 2 2 2 2 2 2 2 5" xfId="1620" xr:uid="{00000000-0005-0000-0000-00004F060000}"/>
    <cellStyle name="Comma 2 2 2 2 2 2 2 6" xfId="1621" xr:uid="{00000000-0005-0000-0000-000050060000}"/>
    <cellStyle name="Comma 2 2 2 2 2 2 2 7" xfId="1622" xr:uid="{00000000-0005-0000-0000-000051060000}"/>
    <cellStyle name="Comma 2 2 2 2 2 2 2 8" xfId="1623" xr:uid="{00000000-0005-0000-0000-000052060000}"/>
    <cellStyle name="Comma 2 2 2 2 2 2 3" xfId="1624" xr:uid="{00000000-0005-0000-0000-000053060000}"/>
    <cellStyle name="Comma 2 2 2 2 2 2 3 2" xfId="1625" xr:uid="{00000000-0005-0000-0000-000054060000}"/>
    <cellStyle name="Comma 2 2 2 2 2 2 3 3" xfId="1626" xr:uid="{00000000-0005-0000-0000-000055060000}"/>
    <cellStyle name="Comma 2 2 2 2 2 2 4" xfId="1627" xr:uid="{00000000-0005-0000-0000-000056060000}"/>
    <cellStyle name="Comma 2 2 2 2 2 2 5" xfId="1628" xr:uid="{00000000-0005-0000-0000-000057060000}"/>
    <cellStyle name="Comma 2 2 2 2 2 2 6" xfId="1629" xr:uid="{00000000-0005-0000-0000-000058060000}"/>
    <cellStyle name="Comma 2 2 2 2 2 2 7" xfId="1630" xr:uid="{00000000-0005-0000-0000-000059060000}"/>
    <cellStyle name="Comma 2 2 2 2 2 2 7 2" xfId="1631" xr:uid="{00000000-0005-0000-0000-00005A060000}"/>
    <cellStyle name="Comma 2 2 2 2 2 2 8" xfId="1632" xr:uid="{00000000-0005-0000-0000-00005B060000}"/>
    <cellStyle name="Comma 2 2 2 2 2 2 9" xfId="1633" xr:uid="{00000000-0005-0000-0000-00005C060000}"/>
    <cellStyle name="Comma 2 2 2 2 2 20" xfId="1634" xr:uid="{00000000-0005-0000-0000-00005D060000}"/>
    <cellStyle name="Comma 2 2 2 2 2 21" xfId="1635" xr:uid="{00000000-0005-0000-0000-00005E060000}"/>
    <cellStyle name="Comma 2 2 2 2 2 22" xfId="1636" xr:uid="{00000000-0005-0000-0000-00005F060000}"/>
    <cellStyle name="Comma 2 2 2 2 2 23" xfId="1637" xr:uid="{00000000-0005-0000-0000-000060060000}"/>
    <cellStyle name="Comma 2 2 2 2 2 23 2" xfId="1638" xr:uid="{00000000-0005-0000-0000-000061060000}"/>
    <cellStyle name="Comma 2 2 2 2 2 24" xfId="1639" xr:uid="{00000000-0005-0000-0000-000062060000}"/>
    <cellStyle name="Comma 2 2 2 2 2 25" xfId="1640" xr:uid="{00000000-0005-0000-0000-000063060000}"/>
    <cellStyle name="Comma 2 2 2 2 2 26" xfId="1641" xr:uid="{00000000-0005-0000-0000-000064060000}"/>
    <cellStyle name="Comma 2 2 2 2 2 27" xfId="1642" xr:uid="{00000000-0005-0000-0000-000065060000}"/>
    <cellStyle name="Comma 2 2 2 2 2 3" xfId="1643" xr:uid="{00000000-0005-0000-0000-000066060000}"/>
    <cellStyle name="Comma 2 2 2 2 2 3 2" xfId="1644" xr:uid="{00000000-0005-0000-0000-000067060000}"/>
    <cellStyle name="Comma 2 2 2 2 2 3 2 2" xfId="1645" xr:uid="{00000000-0005-0000-0000-000068060000}"/>
    <cellStyle name="Comma 2 2 2 2 2 3 2 3" xfId="1646" xr:uid="{00000000-0005-0000-0000-000069060000}"/>
    <cellStyle name="Comma 2 2 2 2 2 3 2 4" xfId="1647" xr:uid="{00000000-0005-0000-0000-00006A060000}"/>
    <cellStyle name="Comma 2 2 2 2 2 3 3" xfId="1648" xr:uid="{00000000-0005-0000-0000-00006B060000}"/>
    <cellStyle name="Comma 2 2 2 2 2 3 4" xfId="1649" xr:uid="{00000000-0005-0000-0000-00006C060000}"/>
    <cellStyle name="Comma 2 2 2 2 2 3 5" xfId="1650" xr:uid="{00000000-0005-0000-0000-00006D060000}"/>
    <cellStyle name="Comma 2 2 2 2 2 3 6" xfId="1651" xr:uid="{00000000-0005-0000-0000-00006E060000}"/>
    <cellStyle name="Comma 2 2 2 2 2 4" xfId="1652" xr:uid="{00000000-0005-0000-0000-00006F060000}"/>
    <cellStyle name="Comma 2 2 2 2 2 4 2" xfId="1653" xr:uid="{00000000-0005-0000-0000-000070060000}"/>
    <cellStyle name="Comma 2 2 2 2 2 4 3" xfId="1654" xr:uid="{00000000-0005-0000-0000-000071060000}"/>
    <cellStyle name="Comma 2 2 2 2 2 4 4" xfId="1655" xr:uid="{00000000-0005-0000-0000-000072060000}"/>
    <cellStyle name="Comma 2 2 2 2 2 5" xfId="1656" xr:uid="{00000000-0005-0000-0000-000073060000}"/>
    <cellStyle name="Comma 2 2 2 2 2 5 2" xfId="1657" xr:uid="{00000000-0005-0000-0000-000074060000}"/>
    <cellStyle name="Comma 2 2 2 2 2 5 3" xfId="1658" xr:uid="{00000000-0005-0000-0000-000075060000}"/>
    <cellStyle name="Comma 2 2 2 2 2 5 4" xfId="1659" xr:uid="{00000000-0005-0000-0000-000076060000}"/>
    <cellStyle name="Comma 2 2 2 2 2 6" xfId="1660" xr:uid="{00000000-0005-0000-0000-000077060000}"/>
    <cellStyle name="Comma 2 2 2 2 2 6 2" xfId="1661" xr:uid="{00000000-0005-0000-0000-000078060000}"/>
    <cellStyle name="Comma 2 2 2 2 2 6 3" xfId="1662" xr:uid="{00000000-0005-0000-0000-000079060000}"/>
    <cellStyle name="Comma 2 2 2 2 2 6 4" xfId="1663" xr:uid="{00000000-0005-0000-0000-00007A060000}"/>
    <cellStyle name="Comma 2 2 2 2 2 7" xfId="1664" xr:uid="{00000000-0005-0000-0000-00007B060000}"/>
    <cellStyle name="Comma 2 2 2 2 2 8" xfId="1665" xr:uid="{00000000-0005-0000-0000-00007C060000}"/>
    <cellStyle name="Comma 2 2 2 2 2 9" xfId="1666" xr:uid="{00000000-0005-0000-0000-00007D060000}"/>
    <cellStyle name="Comma 2 2 2 2 20" xfId="1667" xr:uid="{00000000-0005-0000-0000-00007E060000}"/>
    <cellStyle name="Comma 2 2 2 2 21" xfId="1668" xr:uid="{00000000-0005-0000-0000-00007F060000}"/>
    <cellStyle name="Comma 2 2 2 2 22" xfId="1669" xr:uid="{00000000-0005-0000-0000-000080060000}"/>
    <cellStyle name="Comma 2 2 2 2 23" xfId="1670" xr:uid="{00000000-0005-0000-0000-000081060000}"/>
    <cellStyle name="Comma 2 2 2 2 24" xfId="1671" xr:uid="{00000000-0005-0000-0000-000082060000}"/>
    <cellStyle name="Comma 2 2 2 2 24 2" xfId="1672" xr:uid="{00000000-0005-0000-0000-000083060000}"/>
    <cellStyle name="Comma 2 2 2 2 24 3" xfId="1673" xr:uid="{00000000-0005-0000-0000-000084060000}"/>
    <cellStyle name="Comma 2 2 2 2 24 3 2" xfId="1674" xr:uid="{00000000-0005-0000-0000-000085060000}"/>
    <cellStyle name="Comma 2 2 2 2 24 4" xfId="1675" xr:uid="{00000000-0005-0000-0000-000086060000}"/>
    <cellStyle name="Comma 2 2 2 2 25" xfId="1676" xr:uid="{00000000-0005-0000-0000-000087060000}"/>
    <cellStyle name="Comma 2 2 2 2 26" xfId="1677" xr:uid="{00000000-0005-0000-0000-000088060000}"/>
    <cellStyle name="Comma 2 2 2 2 27" xfId="1678" xr:uid="{00000000-0005-0000-0000-000089060000}"/>
    <cellStyle name="Comma 2 2 2 2 28" xfId="1679" xr:uid="{00000000-0005-0000-0000-00008A060000}"/>
    <cellStyle name="Comma 2 2 2 2 28 2" xfId="1680" xr:uid="{00000000-0005-0000-0000-00008B060000}"/>
    <cellStyle name="Comma 2 2 2 2 28 2 2" xfId="1681" xr:uid="{00000000-0005-0000-0000-00008C060000}"/>
    <cellStyle name="Comma 2 2 2 2 28 3" xfId="1682" xr:uid="{00000000-0005-0000-0000-00008D060000}"/>
    <cellStyle name="Comma 2 2 2 2 3" xfId="1683" xr:uid="{00000000-0005-0000-0000-00008E060000}"/>
    <cellStyle name="Comma 2 2 2 2 3 2" xfId="1684" xr:uid="{00000000-0005-0000-0000-00008F060000}"/>
    <cellStyle name="Comma 2 2 2 2 3 3" xfId="1685" xr:uid="{00000000-0005-0000-0000-000090060000}"/>
    <cellStyle name="Comma 2 2 2 2 3 4" xfId="1686" xr:uid="{00000000-0005-0000-0000-000091060000}"/>
    <cellStyle name="Comma 2 2 2 2 3 5" xfId="1687" xr:uid="{00000000-0005-0000-0000-000092060000}"/>
    <cellStyle name="Comma 2 2 2 2 3 6" xfId="1688" xr:uid="{00000000-0005-0000-0000-000093060000}"/>
    <cellStyle name="Comma 2 2 2 2 3 7" xfId="1689" xr:uid="{00000000-0005-0000-0000-000094060000}"/>
    <cellStyle name="Comma 2 2 2 2 3 8" xfId="1690" xr:uid="{00000000-0005-0000-0000-000095060000}"/>
    <cellStyle name="Comma 2 2 2 2 4" xfId="1691" xr:uid="{00000000-0005-0000-0000-000096060000}"/>
    <cellStyle name="Comma 2 2 2 2 4 2" xfId="1692" xr:uid="{00000000-0005-0000-0000-000097060000}"/>
    <cellStyle name="Comma 2 2 2 2 4 3" xfId="1693" xr:uid="{00000000-0005-0000-0000-000098060000}"/>
    <cellStyle name="Comma 2 2 2 2 4 4" xfId="1694" xr:uid="{00000000-0005-0000-0000-000099060000}"/>
    <cellStyle name="Comma 2 2 2 2 4 5" xfId="1695" xr:uid="{00000000-0005-0000-0000-00009A060000}"/>
    <cellStyle name="Comma 2 2 2 2 4 6" xfId="1696" xr:uid="{00000000-0005-0000-0000-00009B060000}"/>
    <cellStyle name="Comma 2 2 2 2 4 7" xfId="1697" xr:uid="{00000000-0005-0000-0000-00009C060000}"/>
    <cellStyle name="Comma 2 2 2 2 4 8" xfId="1698" xr:uid="{00000000-0005-0000-0000-00009D060000}"/>
    <cellStyle name="Comma 2 2 2 2 5" xfId="1699" xr:uid="{00000000-0005-0000-0000-00009E060000}"/>
    <cellStyle name="Comma 2 2 2 2 5 2" xfId="1700" xr:uid="{00000000-0005-0000-0000-00009F060000}"/>
    <cellStyle name="Comma 2 2 2 2 5 3" xfId="1701" xr:uid="{00000000-0005-0000-0000-0000A0060000}"/>
    <cellStyle name="Comma 2 2 2 2 5 4" xfId="1702" xr:uid="{00000000-0005-0000-0000-0000A1060000}"/>
    <cellStyle name="Comma 2 2 2 2 5 5" xfId="1703" xr:uid="{00000000-0005-0000-0000-0000A2060000}"/>
    <cellStyle name="Comma 2 2 2 2 5 6" xfId="1704" xr:uid="{00000000-0005-0000-0000-0000A3060000}"/>
    <cellStyle name="Comma 2 2 2 2 5 7" xfId="1705" xr:uid="{00000000-0005-0000-0000-0000A4060000}"/>
    <cellStyle name="Comma 2 2 2 2 5 8" xfId="1706" xr:uid="{00000000-0005-0000-0000-0000A5060000}"/>
    <cellStyle name="Comma 2 2 2 2 6" xfId="1707" xr:uid="{00000000-0005-0000-0000-0000A6060000}"/>
    <cellStyle name="Comma 2 2 2 2 6 2" xfId="1708" xr:uid="{00000000-0005-0000-0000-0000A7060000}"/>
    <cellStyle name="Comma 2 2 2 2 6 3" xfId="1709" xr:uid="{00000000-0005-0000-0000-0000A8060000}"/>
    <cellStyle name="Comma 2 2 2 2 6 4" xfId="1710" xr:uid="{00000000-0005-0000-0000-0000A9060000}"/>
    <cellStyle name="Comma 2 2 2 2 6 5" xfId="1711" xr:uid="{00000000-0005-0000-0000-0000AA060000}"/>
    <cellStyle name="Comma 2 2 2 2 6 6" xfId="1712" xr:uid="{00000000-0005-0000-0000-0000AB060000}"/>
    <cellStyle name="Comma 2 2 2 2 6 7" xfId="1713" xr:uid="{00000000-0005-0000-0000-0000AC060000}"/>
    <cellStyle name="Comma 2 2 2 2 6 8" xfId="1714" xr:uid="{00000000-0005-0000-0000-0000AD060000}"/>
    <cellStyle name="Comma 2 2 2 2 7" xfId="1715" xr:uid="{00000000-0005-0000-0000-0000AE060000}"/>
    <cellStyle name="Comma 2 2 2 2 7 2" xfId="1716" xr:uid="{00000000-0005-0000-0000-0000AF060000}"/>
    <cellStyle name="Comma 2 2 2 2 7 3" xfId="1717" xr:uid="{00000000-0005-0000-0000-0000B0060000}"/>
    <cellStyle name="Comma 2 2 2 2 7 4" xfId="1718" xr:uid="{00000000-0005-0000-0000-0000B1060000}"/>
    <cellStyle name="Comma 2 2 2 2 7 5" xfId="1719" xr:uid="{00000000-0005-0000-0000-0000B2060000}"/>
    <cellStyle name="Comma 2 2 2 2 8" xfId="1720" xr:uid="{00000000-0005-0000-0000-0000B3060000}"/>
    <cellStyle name="Comma 2 2 2 2 8 2" xfId="1721" xr:uid="{00000000-0005-0000-0000-0000B4060000}"/>
    <cellStyle name="Comma 2 2 2 2 8 2 2" xfId="1722" xr:uid="{00000000-0005-0000-0000-0000B5060000}"/>
    <cellStyle name="Comma 2 2 2 2 8 2 2 2" xfId="1723" xr:uid="{00000000-0005-0000-0000-0000B6060000}"/>
    <cellStyle name="Comma 2 2 2 2 8 2 3" xfId="1724" xr:uid="{00000000-0005-0000-0000-0000B7060000}"/>
    <cellStyle name="Comma 2 2 2 2 8 2 4" xfId="1725" xr:uid="{00000000-0005-0000-0000-0000B8060000}"/>
    <cellStyle name="Comma 2 2 2 2 8 3" xfId="1726" xr:uid="{00000000-0005-0000-0000-0000B9060000}"/>
    <cellStyle name="Comma 2 2 2 2 8 4" xfId="1727" xr:uid="{00000000-0005-0000-0000-0000BA060000}"/>
    <cellStyle name="Comma 2 2 2 2 8 5" xfId="1728" xr:uid="{00000000-0005-0000-0000-0000BB060000}"/>
    <cellStyle name="Comma 2 2 2 2 8 6" xfId="1729" xr:uid="{00000000-0005-0000-0000-0000BC060000}"/>
    <cellStyle name="Comma 2 2 2 2 8 7" xfId="1730" xr:uid="{00000000-0005-0000-0000-0000BD060000}"/>
    <cellStyle name="Comma 2 2 2 2 8 8" xfId="1731" xr:uid="{00000000-0005-0000-0000-0000BE060000}"/>
    <cellStyle name="Comma 2 2 2 2 8 8 2" xfId="1732" xr:uid="{00000000-0005-0000-0000-0000BF060000}"/>
    <cellStyle name="Comma 2 2 2 2 8 9" xfId="1733" xr:uid="{00000000-0005-0000-0000-0000C0060000}"/>
    <cellStyle name="Comma 2 2 2 2 9" xfId="1734" xr:uid="{00000000-0005-0000-0000-0000C1060000}"/>
    <cellStyle name="Comma 2 2 2 2 9 2" xfId="1735" xr:uid="{00000000-0005-0000-0000-0000C2060000}"/>
    <cellStyle name="Comma 2 2 2 2 9 3" xfId="1736" xr:uid="{00000000-0005-0000-0000-0000C3060000}"/>
    <cellStyle name="Comma 2 2 2 2 9 4" xfId="1737" xr:uid="{00000000-0005-0000-0000-0000C4060000}"/>
    <cellStyle name="Comma 2 2 2 20" xfId="1738" xr:uid="{00000000-0005-0000-0000-0000C5060000}"/>
    <cellStyle name="Comma 2 2 2 21" xfId="1739" xr:uid="{00000000-0005-0000-0000-0000C6060000}"/>
    <cellStyle name="Comma 2 2 2 22" xfId="1740" xr:uid="{00000000-0005-0000-0000-0000C7060000}"/>
    <cellStyle name="Comma 2 2 2 22 2" xfId="1741" xr:uid="{00000000-0005-0000-0000-0000C8060000}"/>
    <cellStyle name="Comma 2 2 2 22 2 2" xfId="1742" xr:uid="{00000000-0005-0000-0000-0000C9060000}"/>
    <cellStyle name="Comma 2 2 2 22 2 2 2" xfId="1743" xr:uid="{00000000-0005-0000-0000-0000CA060000}"/>
    <cellStyle name="Comma 2 2 2 22 2 3" xfId="1744" xr:uid="{00000000-0005-0000-0000-0000CB060000}"/>
    <cellStyle name="Comma 2 2 2 22 3" xfId="1745" xr:uid="{00000000-0005-0000-0000-0000CC060000}"/>
    <cellStyle name="Comma 2 2 2 22 3 2" xfId="1746" xr:uid="{00000000-0005-0000-0000-0000CD060000}"/>
    <cellStyle name="Comma 2 2 2 22 3 2 2" xfId="1747" xr:uid="{00000000-0005-0000-0000-0000CE060000}"/>
    <cellStyle name="Comma 2 2 2 22 3 3" xfId="1748" xr:uid="{00000000-0005-0000-0000-0000CF060000}"/>
    <cellStyle name="Comma 2 2 2 22 4" xfId="1749" xr:uid="{00000000-0005-0000-0000-0000D0060000}"/>
    <cellStyle name="Comma 2 2 2 23" xfId="1750" xr:uid="{00000000-0005-0000-0000-0000D1060000}"/>
    <cellStyle name="Comma 2 2 2 23 2" xfId="1751" xr:uid="{00000000-0005-0000-0000-0000D2060000}"/>
    <cellStyle name="Comma 2 2 2 23 2 2" xfId="1752" xr:uid="{00000000-0005-0000-0000-0000D3060000}"/>
    <cellStyle name="Comma 2 2 2 23 2 2 2" xfId="1753" xr:uid="{00000000-0005-0000-0000-0000D4060000}"/>
    <cellStyle name="Comma 2 2 2 23 2 3" xfId="1754" xr:uid="{00000000-0005-0000-0000-0000D5060000}"/>
    <cellStyle name="Comma 2 2 2 24" xfId="1755" xr:uid="{00000000-0005-0000-0000-0000D6060000}"/>
    <cellStyle name="Comma 2 2 2 24 2" xfId="1756" xr:uid="{00000000-0005-0000-0000-0000D7060000}"/>
    <cellStyle name="Comma 2 2 2 24 2 2" xfId="1757" xr:uid="{00000000-0005-0000-0000-0000D8060000}"/>
    <cellStyle name="Comma 2 2 2 24 3" xfId="1758" xr:uid="{00000000-0005-0000-0000-0000D9060000}"/>
    <cellStyle name="Comma 2 2 2 25" xfId="1759" xr:uid="{00000000-0005-0000-0000-0000DA060000}"/>
    <cellStyle name="Comma 2 2 2 25 2" xfId="1760" xr:uid="{00000000-0005-0000-0000-0000DB060000}"/>
    <cellStyle name="Comma 2 2 2 25 2 2" xfId="1761" xr:uid="{00000000-0005-0000-0000-0000DC060000}"/>
    <cellStyle name="Comma 2 2 2 25 3" xfId="1762" xr:uid="{00000000-0005-0000-0000-0000DD060000}"/>
    <cellStyle name="Comma 2 2 2 26" xfId="1763" xr:uid="{00000000-0005-0000-0000-0000DE060000}"/>
    <cellStyle name="Comma 2 2 2 26 2" xfId="1764" xr:uid="{00000000-0005-0000-0000-0000DF060000}"/>
    <cellStyle name="Comma 2 2 2 26 2 2" xfId="1765" xr:uid="{00000000-0005-0000-0000-0000E0060000}"/>
    <cellStyle name="Comma 2 2 2 26 3" xfId="1766" xr:uid="{00000000-0005-0000-0000-0000E1060000}"/>
    <cellStyle name="Comma 2 2 2 27" xfId="1767" xr:uid="{00000000-0005-0000-0000-0000E2060000}"/>
    <cellStyle name="Comma 2 2 2 28" xfId="1768" xr:uid="{00000000-0005-0000-0000-0000E3060000}"/>
    <cellStyle name="Comma 2 2 2 3" xfId="1769" xr:uid="{00000000-0005-0000-0000-0000E4060000}"/>
    <cellStyle name="Comma 2 2 2 3 10" xfId="1770" xr:uid="{00000000-0005-0000-0000-0000E5060000}"/>
    <cellStyle name="Comma 2 2 2 3 11" xfId="1771" xr:uid="{00000000-0005-0000-0000-0000E6060000}"/>
    <cellStyle name="Comma 2 2 2 3 12" xfId="1772" xr:uid="{00000000-0005-0000-0000-0000E7060000}"/>
    <cellStyle name="Comma 2 2 2 3 13" xfId="1773" xr:uid="{00000000-0005-0000-0000-0000E8060000}"/>
    <cellStyle name="Comma 2 2 2 3 2" xfId="1774" xr:uid="{00000000-0005-0000-0000-0000E9060000}"/>
    <cellStyle name="Comma 2 2 2 3 2 2" xfId="1775" xr:uid="{00000000-0005-0000-0000-0000EA060000}"/>
    <cellStyle name="Comma 2 2 2 3 2 3" xfId="1776" xr:uid="{00000000-0005-0000-0000-0000EB060000}"/>
    <cellStyle name="Comma 2 2 2 3 2 4" xfId="1777" xr:uid="{00000000-0005-0000-0000-0000EC060000}"/>
    <cellStyle name="Comma 2 2 2 3 2 5" xfId="1778" xr:uid="{00000000-0005-0000-0000-0000ED060000}"/>
    <cellStyle name="Comma 2 2 2 3 2 6" xfId="1779" xr:uid="{00000000-0005-0000-0000-0000EE060000}"/>
    <cellStyle name="Comma 2 2 2 3 2 7" xfId="1780" xr:uid="{00000000-0005-0000-0000-0000EF060000}"/>
    <cellStyle name="Comma 2 2 2 3 2 8" xfId="1781" xr:uid="{00000000-0005-0000-0000-0000F0060000}"/>
    <cellStyle name="Comma 2 2 2 3 3" xfId="1782" xr:uid="{00000000-0005-0000-0000-0000F1060000}"/>
    <cellStyle name="Comma 2 2 2 3 3 2" xfId="1783" xr:uid="{00000000-0005-0000-0000-0000F2060000}"/>
    <cellStyle name="Comma 2 2 2 3 3 3" xfId="1784" xr:uid="{00000000-0005-0000-0000-0000F3060000}"/>
    <cellStyle name="Comma 2 2 2 3 3 4" xfId="1785" xr:uid="{00000000-0005-0000-0000-0000F4060000}"/>
    <cellStyle name="Comma 2 2 2 3 3 5" xfId="1786" xr:uid="{00000000-0005-0000-0000-0000F5060000}"/>
    <cellStyle name="Comma 2 2 2 3 3 6" xfId="1787" xr:uid="{00000000-0005-0000-0000-0000F6060000}"/>
    <cellStyle name="Comma 2 2 2 3 3 7" xfId="1788" xr:uid="{00000000-0005-0000-0000-0000F7060000}"/>
    <cellStyle name="Comma 2 2 2 3 3 8" xfId="1789" xr:uid="{00000000-0005-0000-0000-0000F8060000}"/>
    <cellStyle name="Comma 2 2 2 3 4" xfId="1790" xr:uid="{00000000-0005-0000-0000-0000F9060000}"/>
    <cellStyle name="Comma 2 2 2 3 4 2" xfId="1791" xr:uid="{00000000-0005-0000-0000-0000FA060000}"/>
    <cellStyle name="Comma 2 2 2 3 4 3" xfId="1792" xr:uid="{00000000-0005-0000-0000-0000FB060000}"/>
    <cellStyle name="Comma 2 2 2 3 4 4" xfId="1793" xr:uid="{00000000-0005-0000-0000-0000FC060000}"/>
    <cellStyle name="Comma 2 2 2 3 4 5" xfId="1794" xr:uid="{00000000-0005-0000-0000-0000FD060000}"/>
    <cellStyle name="Comma 2 2 2 3 4 6" xfId="1795" xr:uid="{00000000-0005-0000-0000-0000FE060000}"/>
    <cellStyle name="Comma 2 2 2 3 4 7" xfId="1796" xr:uid="{00000000-0005-0000-0000-0000FF060000}"/>
    <cellStyle name="Comma 2 2 2 3 4 8" xfId="1797" xr:uid="{00000000-0005-0000-0000-000000070000}"/>
    <cellStyle name="Comma 2 2 2 3 5" xfId="1798" xr:uid="{00000000-0005-0000-0000-000001070000}"/>
    <cellStyle name="Comma 2 2 2 3 5 2" xfId="1799" xr:uid="{00000000-0005-0000-0000-000002070000}"/>
    <cellStyle name="Comma 2 2 2 3 5 3" xfId="1800" xr:uid="{00000000-0005-0000-0000-000003070000}"/>
    <cellStyle name="Comma 2 2 2 3 5 4" xfId="1801" xr:uid="{00000000-0005-0000-0000-000004070000}"/>
    <cellStyle name="Comma 2 2 2 3 5 5" xfId="1802" xr:uid="{00000000-0005-0000-0000-000005070000}"/>
    <cellStyle name="Comma 2 2 2 3 5 6" xfId="1803" xr:uid="{00000000-0005-0000-0000-000006070000}"/>
    <cellStyle name="Comma 2 2 2 3 5 7" xfId="1804" xr:uid="{00000000-0005-0000-0000-000007070000}"/>
    <cellStyle name="Comma 2 2 2 3 5 8" xfId="1805" xr:uid="{00000000-0005-0000-0000-000008070000}"/>
    <cellStyle name="Comma 2 2 2 3 6" xfId="1806" xr:uid="{00000000-0005-0000-0000-000009070000}"/>
    <cellStyle name="Comma 2 2 2 3 6 2" xfId="1807" xr:uid="{00000000-0005-0000-0000-00000A070000}"/>
    <cellStyle name="Comma 2 2 2 3 6 3" xfId="1808" xr:uid="{00000000-0005-0000-0000-00000B070000}"/>
    <cellStyle name="Comma 2 2 2 3 6 4" xfId="1809" xr:uid="{00000000-0005-0000-0000-00000C070000}"/>
    <cellStyle name="Comma 2 2 2 3 6 5" xfId="1810" xr:uid="{00000000-0005-0000-0000-00000D070000}"/>
    <cellStyle name="Comma 2 2 2 3 6 6" xfId="1811" xr:uid="{00000000-0005-0000-0000-00000E070000}"/>
    <cellStyle name="Comma 2 2 2 3 6 7" xfId="1812" xr:uid="{00000000-0005-0000-0000-00000F070000}"/>
    <cellStyle name="Comma 2 2 2 3 6 8" xfId="1813" xr:uid="{00000000-0005-0000-0000-000010070000}"/>
    <cellStyle name="Comma 2 2 2 3 7" xfId="1814" xr:uid="{00000000-0005-0000-0000-000011070000}"/>
    <cellStyle name="Comma 2 2 2 3 8" xfId="1815" xr:uid="{00000000-0005-0000-0000-000012070000}"/>
    <cellStyle name="Comma 2 2 2 3 9" xfId="1816" xr:uid="{00000000-0005-0000-0000-000013070000}"/>
    <cellStyle name="Comma 2 2 2 4" xfId="1817" xr:uid="{00000000-0005-0000-0000-000014070000}"/>
    <cellStyle name="Comma 2 2 2 4 2" xfId="1818" xr:uid="{00000000-0005-0000-0000-000015070000}"/>
    <cellStyle name="Comma 2 2 2 4 2 2" xfId="1819" xr:uid="{00000000-0005-0000-0000-000016070000}"/>
    <cellStyle name="Comma 2 2 2 4 2 2 2" xfId="1820" xr:uid="{00000000-0005-0000-0000-000017070000}"/>
    <cellStyle name="Comma 2 2 2 4 2 2 2 2" xfId="1821" xr:uid="{00000000-0005-0000-0000-000018070000}"/>
    <cellStyle name="Comma 2 2 2 4 2 2 2 2 2" xfId="1822" xr:uid="{00000000-0005-0000-0000-000019070000}"/>
    <cellStyle name="Comma 2 2 2 4 2 2 2 3" xfId="1823" xr:uid="{00000000-0005-0000-0000-00001A070000}"/>
    <cellStyle name="Comma 2 2 2 4 2 2 3" xfId="1824" xr:uid="{00000000-0005-0000-0000-00001B070000}"/>
    <cellStyle name="Comma 2 2 2 4 2 2 3 2" xfId="1825" xr:uid="{00000000-0005-0000-0000-00001C070000}"/>
    <cellStyle name="Comma 2 2 2 4 2 2 3 2 2" xfId="1826" xr:uid="{00000000-0005-0000-0000-00001D070000}"/>
    <cellStyle name="Comma 2 2 2 4 2 2 3 3" xfId="1827" xr:uid="{00000000-0005-0000-0000-00001E070000}"/>
    <cellStyle name="Comma 2 2 2 4 2 2 4" xfId="1828" xr:uid="{00000000-0005-0000-0000-00001F070000}"/>
    <cellStyle name="Comma 2 2 2 4 2 2 4 2" xfId="1829" xr:uid="{00000000-0005-0000-0000-000020070000}"/>
    <cellStyle name="Comma 2 2 2 4 2 2 5" xfId="1830" xr:uid="{00000000-0005-0000-0000-000021070000}"/>
    <cellStyle name="Comma 2 2 2 4 2 3" xfId="1831" xr:uid="{00000000-0005-0000-0000-000022070000}"/>
    <cellStyle name="Comma 2 2 2 4 2 3 2" xfId="1832" xr:uid="{00000000-0005-0000-0000-000023070000}"/>
    <cellStyle name="Comma 2 2 2 4 2 3 2 2" xfId="1833" xr:uid="{00000000-0005-0000-0000-000024070000}"/>
    <cellStyle name="Comma 2 2 2 4 2 3 2 2 2" xfId="1834" xr:uid="{00000000-0005-0000-0000-000025070000}"/>
    <cellStyle name="Comma 2 2 2 4 2 3 2 3" xfId="1835" xr:uid="{00000000-0005-0000-0000-000026070000}"/>
    <cellStyle name="Comma 2 2 2 4 2 3 3" xfId="1836" xr:uid="{00000000-0005-0000-0000-000027070000}"/>
    <cellStyle name="Comma 2 2 2 4 2 3 3 2" xfId="1837" xr:uid="{00000000-0005-0000-0000-000028070000}"/>
    <cellStyle name="Comma 2 2 2 4 2 3 4" xfId="1838" xr:uid="{00000000-0005-0000-0000-000029070000}"/>
    <cellStyle name="Comma 2 2 2 4 2 4" xfId="1839" xr:uid="{00000000-0005-0000-0000-00002A070000}"/>
    <cellStyle name="Comma 2 2 2 4 2 5" xfId="1840" xr:uid="{00000000-0005-0000-0000-00002B070000}"/>
    <cellStyle name="Comma 2 2 2 4 3" xfId="1841" xr:uid="{00000000-0005-0000-0000-00002C070000}"/>
    <cellStyle name="Comma 2 2 2 4 3 2" xfId="1842" xr:uid="{00000000-0005-0000-0000-00002D070000}"/>
    <cellStyle name="Comma 2 2 2 4 3 2 2" xfId="1843" xr:uid="{00000000-0005-0000-0000-00002E070000}"/>
    <cellStyle name="Comma 2 2 2 4 3 2 2 2" xfId="1844" xr:uid="{00000000-0005-0000-0000-00002F070000}"/>
    <cellStyle name="Comma 2 2 2 4 3 2 3" xfId="1845" xr:uid="{00000000-0005-0000-0000-000030070000}"/>
    <cellStyle name="Comma 2 2 2 4 3 3" xfId="1846" xr:uid="{00000000-0005-0000-0000-000031070000}"/>
    <cellStyle name="Comma 2 2 2 4 3 3 2" xfId="1847" xr:uid="{00000000-0005-0000-0000-000032070000}"/>
    <cellStyle name="Comma 2 2 2 4 3 3 2 2" xfId="1848" xr:uid="{00000000-0005-0000-0000-000033070000}"/>
    <cellStyle name="Comma 2 2 2 4 3 3 3" xfId="1849" xr:uid="{00000000-0005-0000-0000-000034070000}"/>
    <cellStyle name="Comma 2 2 2 4 3 4" xfId="1850" xr:uid="{00000000-0005-0000-0000-000035070000}"/>
    <cellStyle name="Comma 2 2 2 4 3 4 2" xfId="1851" xr:uid="{00000000-0005-0000-0000-000036070000}"/>
    <cellStyle name="Comma 2 2 2 4 3 5" xfId="1852" xr:uid="{00000000-0005-0000-0000-000037070000}"/>
    <cellStyle name="Comma 2 2 2 4 4" xfId="1853" xr:uid="{00000000-0005-0000-0000-000038070000}"/>
    <cellStyle name="Comma 2 2 2 4 4 2" xfId="1854" xr:uid="{00000000-0005-0000-0000-000039070000}"/>
    <cellStyle name="Comma 2 2 2 4 4 2 2" xfId="1855" xr:uid="{00000000-0005-0000-0000-00003A070000}"/>
    <cellStyle name="Comma 2 2 2 4 4 2 2 2" xfId="1856" xr:uid="{00000000-0005-0000-0000-00003B070000}"/>
    <cellStyle name="Comma 2 2 2 4 4 2 3" xfId="1857" xr:uid="{00000000-0005-0000-0000-00003C070000}"/>
    <cellStyle name="Comma 2 2 2 4 4 3" xfId="1858" xr:uid="{00000000-0005-0000-0000-00003D070000}"/>
    <cellStyle name="Comma 2 2 2 4 4 3 2" xfId="1859" xr:uid="{00000000-0005-0000-0000-00003E070000}"/>
    <cellStyle name="Comma 2 2 2 4 4 4" xfId="1860" xr:uid="{00000000-0005-0000-0000-00003F070000}"/>
    <cellStyle name="Comma 2 2 2 4 5" xfId="1861" xr:uid="{00000000-0005-0000-0000-000040070000}"/>
    <cellStyle name="Comma 2 2 2 4 6" xfId="1862" xr:uid="{00000000-0005-0000-0000-000041070000}"/>
    <cellStyle name="Comma 2 2 2 4 7" xfId="1863" xr:uid="{00000000-0005-0000-0000-000042070000}"/>
    <cellStyle name="Comma 2 2 2 5" xfId="1864" xr:uid="{00000000-0005-0000-0000-000043070000}"/>
    <cellStyle name="Comma 2 2 2 5 2" xfId="1865" xr:uid="{00000000-0005-0000-0000-000044070000}"/>
    <cellStyle name="Comma 2 2 2 5 2 2" xfId="1866" xr:uid="{00000000-0005-0000-0000-000045070000}"/>
    <cellStyle name="Comma 2 2 2 5 2 2 2" xfId="1867" xr:uid="{00000000-0005-0000-0000-000046070000}"/>
    <cellStyle name="Comma 2 2 2 5 2 2 2 2" xfId="1868" xr:uid="{00000000-0005-0000-0000-000047070000}"/>
    <cellStyle name="Comma 2 2 2 5 2 2 3" xfId="1869" xr:uid="{00000000-0005-0000-0000-000048070000}"/>
    <cellStyle name="Comma 2 2 2 5 2 3" xfId="1870" xr:uid="{00000000-0005-0000-0000-000049070000}"/>
    <cellStyle name="Comma 2 2 2 5 2 4" xfId="1871" xr:uid="{00000000-0005-0000-0000-00004A070000}"/>
    <cellStyle name="Comma 2 2 2 5 2 4 2" xfId="1872" xr:uid="{00000000-0005-0000-0000-00004B070000}"/>
    <cellStyle name="Comma 2 2 2 5 2 5" xfId="1873" xr:uid="{00000000-0005-0000-0000-00004C070000}"/>
    <cellStyle name="Comma 2 2 2 5 3" xfId="1874" xr:uid="{00000000-0005-0000-0000-00004D070000}"/>
    <cellStyle name="Comma 2 2 2 5 3 2" xfId="1875" xr:uid="{00000000-0005-0000-0000-00004E070000}"/>
    <cellStyle name="Comma 2 2 2 5 3 3" xfId="1876" xr:uid="{00000000-0005-0000-0000-00004F070000}"/>
    <cellStyle name="Comma 2 2 2 5 3 3 2" xfId="1877" xr:uid="{00000000-0005-0000-0000-000050070000}"/>
    <cellStyle name="Comma 2 2 2 5 3 4" xfId="1878" xr:uid="{00000000-0005-0000-0000-000051070000}"/>
    <cellStyle name="Comma 2 2 2 5 4" xfId="1879" xr:uid="{00000000-0005-0000-0000-000052070000}"/>
    <cellStyle name="Comma 2 2 2 5 5" xfId="1880" xr:uid="{00000000-0005-0000-0000-000053070000}"/>
    <cellStyle name="Comma 2 2 2 5 6" xfId="1881" xr:uid="{00000000-0005-0000-0000-000054070000}"/>
    <cellStyle name="Comma 2 2 2 5 6 2" xfId="1882" xr:uid="{00000000-0005-0000-0000-000055070000}"/>
    <cellStyle name="Comma 2 2 2 5 7" xfId="1883" xr:uid="{00000000-0005-0000-0000-000056070000}"/>
    <cellStyle name="Comma 2 2 2 6" xfId="1884" xr:uid="{00000000-0005-0000-0000-000057070000}"/>
    <cellStyle name="Comma 2 2 2 6 2" xfId="1885" xr:uid="{00000000-0005-0000-0000-000058070000}"/>
    <cellStyle name="Comma 2 2 2 6 2 2" xfId="1886" xr:uid="{00000000-0005-0000-0000-000059070000}"/>
    <cellStyle name="Comma 2 2 2 6 2 2 2" xfId="1887" xr:uid="{00000000-0005-0000-0000-00005A070000}"/>
    <cellStyle name="Comma 2 2 2 6 2 2 3" xfId="1888" xr:uid="{00000000-0005-0000-0000-00005B070000}"/>
    <cellStyle name="Comma 2 2 2 6 2 2 3 2" xfId="1889" xr:uid="{00000000-0005-0000-0000-00005C070000}"/>
    <cellStyle name="Comma 2 2 2 6 2 2 4" xfId="1890" xr:uid="{00000000-0005-0000-0000-00005D070000}"/>
    <cellStyle name="Comma 2 2 2 6 2 3" xfId="1891" xr:uid="{00000000-0005-0000-0000-00005E070000}"/>
    <cellStyle name="Comma 2 2 2 6 2 4" xfId="1892" xr:uid="{00000000-0005-0000-0000-00005F070000}"/>
    <cellStyle name="Comma 2 2 2 6 2 5" xfId="1893" xr:uid="{00000000-0005-0000-0000-000060070000}"/>
    <cellStyle name="Comma 2 2 2 6 2 6" xfId="1894" xr:uid="{00000000-0005-0000-0000-000061070000}"/>
    <cellStyle name="Comma 2 2 2 6 2 6 2" xfId="1895" xr:uid="{00000000-0005-0000-0000-000062070000}"/>
    <cellStyle name="Comma 2 2 2 6 2 7" xfId="1896" xr:uid="{00000000-0005-0000-0000-000063070000}"/>
    <cellStyle name="Comma 2 2 2 6 3" xfId="1897" xr:uid="{00000000-0005-0000-0000-000064070000}"/>
    <cellStyle name="Comma 2 2 2 6 3 2" xfId="1898" xr:uid="{00000000-0005-0000-0000-000065070000}"/>
    <cellStyle name="Comma 2 2 2 6 3 3" xfId="1899" xr:uid="{00000000-0005-0000-0000-000066070000}"/>
    <cellStyle name="Comma 2 2 2 6 3 4" xfId="1900" xr:uid="{00000000-0005-0000-0000-000067070000}"/>
    <cellStyle name="Comma 2 2 2 6 3 5" xfId="1901" xr:uid="{00000000-0005-0000-0000-000068070000}"/>
    <cellStyle name="Comma 2 2 2 6 3 5 2" xfId="1902" xr:uid="{00000000-0005-0000-0000-000069070000}"/>
    <cellStyle name="Comma 2 2 2 6 3 6" xfId="1903" xr:uid="{00000000-0005-0000-0000-00006A070000}"/>
    <cellStyle name="Comma 2 2 2 6 4" xfId="1904" xr:uid="{00000000-0005-0000-0000-00006B070000}"/>
    <cellStyle name="Comma 2 2 2 6 5" xfId="1905" xr:uid="{00000000-0005-0000-0000-00006C070000}"/>
    <cellStyle name="Comma 2 2 2 6 6" xfId="1906" xr:uid="{00000000-0005-0000-0000-00006D070000}"/>
    <cellStyle name="Comma 2 2 2 6 7" xfId="1907" xr:uid="{00000000-0005-0000-0000-00006E070000}"/>
    <cellStyle name="Comma 2 2 2 6 8" xfId="1908" xr:uid="{00000000-0005-0000-0000-00006F070000}"/>
    <cellStyle name="Comma 2 2 2 6 8 2" xfId="1909" xr:uid="{00000000-0005-0000-0000-000070070000}"/>
    <cellStyle name="Comma 2 2 2 6 9" xfId="1910" xr:uid="{00000000-0005-0000-0000-000071070000}"/>
    <cellStyle name="Comma 2 2 2 7" xfId="1911" xr:uid="{00000000-0005-0000-0000-000072070000}"/>
    <cellStyle name="Comma 2 2 2 7 2" xfId="1912" xr:uid="{00000000-0005-0000-0000-000073070000}"/>
    <cellStyle name="Comma 2 2 2 7 3" xfId="1913" xr:uid="{00000000-0005-0000-0000-000074070000}"/>
    <cellStyle name="Comma 2 2 2 7 4" xfId="1914" xr:uid="{00000000-0005-0000-0000-000075070000}"/>
    <cellStyle name="Comma 2 2 2 7 5" xfId="1915" xr:uid="{00000000-0005-0000-0000-000076070000}"/>
    <cellStyle name="Comma 2 2 2 7 6" xfId="1916" xr:uid="{00000000-0005-0000-0000-000077070000}"/>
    <cellStyle name="Comma 2 2 2 7 6 2" xfId="1917" xr:uid="{00000000-0005-0000-0000-000078070000}"/>
    <cellStyle name="Comma 2 2 2 7 7" xfId="1918" xr:uid="{00000000-0005-0000-0000-000079070000}"/>
    <cellStyle name="Comma 2 2 2 8" xfId="1919" xr:uid="{00000000-0005-0000-0000-00007A070000}"/>
    <cellStyle name="Comma 2 2 2 8 2" xfId="1920" xr:uid="{00000000-0005-0000-0000-00007B070000}"/>
    <cellStyle name="Comma 2 2 2 8 3" xfId="1921" xr:uid="{00000000-0005-0000-0000-00007C070000}"/>
    <cellStyle name="Comma 2 2 2 8 4" xfId="1922" xr:uid="{00000000-0005-0000-0000-00007D070000}"/>
    <cellStyle name="Comma 2 2 2 9" xfId="1923" xr:uid="{00000000-0005-0000-0000-00007E070000}"/>
    <cellStyle name="Comma 2 2 2 9 2" xfId="1924" xr:uid="{00000000-0005-0000-0000-00007F070000}"/>
    <cellStyle name="Comma 2 2 20" xfId="1925" xr:uid="{00000000-0005-0000-0000-000080070000}"/>
    <cellStyle name="Comma 2 2 20 10" xfId="1926" xr:uid="{00000000-0005-0000-0000-000081070000}"/>
    <cellStyle name="Comma 2 2 20 11" xfId="1927" xr:uid="{00000000-0005-0000-0000-000082070000}"/>
    <cellStyle name="Comma 2 2 20 12" xfId="1928" xr:uid="{00000000-0005-0000-0000-000083070000}"/>
    <cellStyle name="Comma 2 2 20 2" xfId="1929" xr:uid="{00000000-0005-0000-0000-000084070000}"/>
    <cellStyle name="Comma 2 2 20 2 2" xfId="1930" xr:uid="{00000000-0005-0000-0000-000085070000}"/>
    <cellStyle name="Comma 2 2 20 2 3" xfId="1931" xr:uid="{00000000-0005-0000-0000-000086070000}"/>
    <cellStyle name="Comma 2 2 20 2 4" xfId="1932" xr:uid="{00000000-0005-0000-0000-000087070000}"/>
    <cellStyle name="Comma 2 2 20 2 5" xfId="1933" xr:uid="{00000000-0005-0000-0000-000088070000}"/>
    <cellStyle name="Comma 2 2 20 2 6" xfId="1934" xr:uid="{00000000-0005-0000-0000-000089070000}"/>
    <cellStyle name="Comma 2 2 20 2 7" xfId="1935" xr:uid="{00000000-0005-0000-0000-00008A070000}"/>
    <cellStyle name="Comma 2 2 20 3" xfId="1936" xr:uid="{00000000-0005-0000-0000-00008B070000}"/>
    <cellStyle name="Comma 2 2 20 3 2" xfId="1937" xr:uid="{00000000-0005-0000-0000-00008C070000}"/>
    <cellStyle name="Comma 2 2 20 3 3" xfId="1938" xr:uid="{00000000-0005-0000-0000-00008D070000}"/>
    <cellStyle name="Comma 2 2 20 3 4" xfId="1939" xr:uid="{00000000-0005-0000-0000-00008E070000}"/>
    <cellStyle name="Comma 2 2 20 3 5" xfId="1940" xr:uid="{00000000-0005-0000-0000-00008F070000}"/>
    <cellStyle name="Comma 2 2 20 3 6" xfId="1941" xr:uid="{00000000-0005-0000-0000-000090070000}"/>
    <cellStyle name="Comma 2 2 20 3 7" xfId="1942" xr:uid="{00000000-0005-0000-0000-000091070000}"/>
    <cellStyle name="Comma 2 2 20 4" xfId="1943" xr:uid="{00000000-0005-0000-0000-000092070000}"/>
    <cellStyle name="Comma 2 2 20 4 2" xfId="1944" xr:uid="{00000000-0005-0000-0000-000093070000}"/>
    <cellStyle name="Comma 2 2 20 4 3" xfId="1945" xr:uid="{00000000-0005-0000-0000-000094070000}"/>
    <cellStyle name="Comma 2 2 20 4 4" xfId="1946" xr:uid="{00000000-0005-0000-0000-000095070000}"/>
    <cellStyle name="Comma 2 2 20 4 5" xfId="1947" xr:uid="{00000000-0005-0000-0000-000096070000}"/>
    <cellStyle name="Comma 2 2 20 4 6" xfId="1948" xr:uid="{00000000-0005-0000-0000-000097070000}"/>
    <cellStyle name="Comma 2 2 20 4 7" xfId="1949" xr:uid="{00000000-0005-0000-0000-000098070000}"/>
    <cellStyle name="Comma 2 2 20 5" xfId="1950" xr:uid="{00000000-0005-0000-0000-000099070000}"/>
    <cellStyle name="Comma 2 2 20 5 2" xfId="1951" xr:uid="{00000000-0005-0000-0000-00009A070000}"/>
    <cellStyle name="Comma 2 2 20 5 3" xfId="1952" xr:uid="{00000000-0005-0000-0000-00009B070000}"/>
    <cellStyle name="Comma 2 2 20 5 4" xfId="1953" xr:uid="{00000000-0005-0000-0000-00009C070000}"/>
    <cellStyle name="Comma 2 2 20 5 5" xfId="1954" xr:uid="{00000000-0005-0000-0000-00009D070000}"/>
    <cellStyle name="Comma 2 2 20 5 6" xfId="1955" xr:uid="{00000000-0005-0000-0000-00009E070000}"/>
    <cellStyle name="Comma 2 2 20 5 7" xfId="1956" xr:uid="{00000000-0005-0000-0000-00009F070000}"/>
    <cellStyle name="Comma 2 2 20 6" xfId="1957" xr:uid="{00000000-0005-0000-0000-0000A0070000}"/>
    <cellStyle name="Comma 2 2 20 6 2" xfId="1958" xr:uid="{00000000-0005-0000-0000-0000A1070000}"/>
    <cellStyle name="Comma 2 2 20 6 3" xfId="1959" xr:uid="{00000000-0005-0000-0000-0000A2070000}"/>
    <cellStyle name="Comma 2 2 20 6 4" xfId="1960" xr:uid="{00000000-0005-0000-0000-0000A3070000}"/>
    <cellStyle name="Comma 2 2 20 6 5" xfId="1961" xr:uid="{00000000-0005-0000-0000-0000A4070000}"/>
    <cellStyle name="Comma 2 2 20 6 6" xfId="1962" xr:uid="{00000000-0005-0000-0000-0000A5070000}"/>
    <cellStyle name="Comma 2 2 20 6 7" xfId="1963" xr:uid="{00000000-0005-0000-0000-0000A6070000}"/>
    <cellStyle name="Comma 2 2 20 7" xfId="1964" xr:uid="{00000000-0005-0000-0000-0000A7070000}"/>
    <cellStyle name="Comma 2 2 20 8" xfId="1965" xr:uid="{00000000-0005-0000-0000-0000A8070000}"/>
    <cellStyle name="Comma 2 2 20 9" xfId="1966" xr:uid="{00000000-0005-0000-0000-0000A9070000}"/>
    <cellStyle name="Comma 2 2 21" xfId="1967" xr:uid="{00000000-0005-0000-0000-0000AA070000}"/>
    <cellStyle name="Comma 2 2 21 10" xfId="1968" xr:uid="{00000000-0005-0000-0000-0000AB070000}"/>
    <cellStyle name="Comma 2 2 21 11" xfId="1969" xr:uid="{00000000-0005-0000-0000-0000AC070000}"/>
    <cellStyle name="Comma 2 2 21 12" xfId="1970" xr:uid="{00000000-0005-0000-0000-0000AD070000}"/>
    <cellStyle name="Comma 2 2 21 2" xfId="1971" xr:uid="{00000000-0005-0000-0000-0000AE070000}"/>
    <cellStyle name="Comma 2 2 21 2 2" xfId="1972" xr:uid="{00000000-0005-0000-0000-0000AF070000}"/>
    <cellStyle name="Comma 2 2 21 2 3" xfId="1973" xr:uid="{00000000-0005-0000-0000-0000B0070000}"/>
    <cellStyle name="Comma 2 2 21 2 4" xfId="1974" xr:uid="{00000000-0005-0000-0000-0000B1070000}"/>
    <cellStyle name="Comma 2 2 21 2 5" xfId="1975" xr:uid="{00000000-0005-0000-0000-0000B2070000}"/>
    <cellStyle name="Comma 2 2 21 2 6" xfId="1976" xr:uid="{00000000-0005-0000-0000-0000B3070000}"/>
    <cellStyle name="Comma 2 2 21 2 7" xfId="1977" xr:uid="{00000000-0005-0000-0000-0000B4070000}"/>
    <cellStyle name="Comma 2 2 21 3" xfId="1978" xr:uid="{00000000-0005-0000-0000-0000B5070000}"/>
    <cellStyle name="Comma 2 2 21 3 2" xfId="1979" xr:uid="{00000000-0005-0000-0000-0000B6070000}"/>
    <cellStyle name="Comma 2 2 21 3 3" xfId="1980" xr:uid="{00000000-0005-0000-0000-0000B7070000}"/>
    <cellStyle name="Comma 2 2 21 3 4" xfId="1981" xr:uid="{00000000-0005-0000-0000-0000B8070000}"/>
    <cellStyle name="Comma 2 2 21 3 5" xfId="1982" xr:uid="{00000000-0005-0000-0000-0000B9070000}"/>
    <cellStyle name="Comma 2 2 21 3 6" xfId="1983" xr:uid="{00000000-0005-0000-0000-0000BA070000}"/>
    <cellStyle name="Comma 2 2 21 3 7" xfId="1984" xr:uid="{00000000-0005-0000-0000-0000BB070000}"/>
    <cellStyle name="Comma 2 2 21 4" xfId="1985" xr:uid="{00000000-0005-0000-0000-0000BC070000}"/>
    <cellStyle name="Comma 2 2 21 4 2" xfId="1986" xr:uid="{00000000-0005-0000-0000-0000BD070000}"/>
    <cellStyle name="Comma 2 2 21 4 3" xfId="1987" xr:uid="{00000000-0005-0000-0000-0000BE070000}"/>
    <cellStyle name="Comma 2 2 21 4 4" xfId="1988" xr:uid="{00000000-0005-0000-0000-0000BF070000}"/>
    <cellStyle name="Comma 2 2 21 4 5" xfId="1989" xr:uid="{00000000-0005-0000-0000-0000C0070000}"/>
    <cellStyle name="Comma 2 2 21 4 6" xfId="1990" xr:uid="{00000000-0005-0000-0000-0000C1070000}"/>
    <cellStyle name="Comma 2 2 21 4 7" xfId="1991" xr:uid="{00000000-0005-0000-0000-0000C2070000}"/>
    <cellStyle name="Comma 2 2 21 5" xfId="1992" xr:uid="{00000000-0005-0000-0000-0000C3070000}"/>
    <cellStyle name="Comma 2 2 21 5 2" xfId="1993" xr:uid="{00000000-0005-0000-0000-0000C4070000}"/>
    <cellStyle name="Comma 2 2 21 5 3" xfId="1994" xr:uid="{00000000-0005-0000-0000-0000C5070000}"/>
    <cellStyle name="Comma 2 2 21 5 4" xfId="1995" xr:uid="{00000000-0005-0000-0000-0000C6070000}"/>
    <cellStyle name="Comma 2 2 21 5 5" xfId="1996" xr:uid="{00000000-0005-0000-0000-0000C7070000}"/>
    <cellStyle name="Comma 2 2 21 5 6" xfId="1997" xr:uid="{00000000-0005-0000-0000-0000C8070000}"/>
    <cellStyle name="Comma 2 2 21 5 7" xfId="1998" xr:uid="{00000000-0005-0000-0000-0000C9070000}"/>
    <cellStyle name="Comma 2 2 21 6" xfId="1999" xr:uid="{00000000-0005-0000-0000-0000CA070000}"/>
    <cellStyle name="Comma 2 2 21 6 2" xfId="2000" xr:uid="{00000000-0005-0000-0000-0000CB070000}"/>
    <cellStyle name="Comma 2 2 21 6 3" xfId="2001" xr:uid="{00000000-0005-0000-0000-0000CC070000}"/>
    <cellStyle name="Comma 2 2 21 6 4" xfId="2002" xr:uid="{00000000-0005-0000-0000-0000CD070000}"/>
    <cellStyle name="Comma 2 2 21 6 5" xfId="2003" xr:uid="{00000000-0005-0000-0000-0000CE070000}"/>
    <cellStyle name="Comma 2 2 21 6 6" xfId="2004" xr:uid="{00000000-0005-0000-0000-0000CF070000}"/>
    <cellStyle name="Comma 2 2 21 6 7" xfId="2005" xr:uid="{00000000-0005-0000-0000-0000D0070000}"/>
    <cellStyle name="Comma 2 2 21 7" xfId="2006" xr:uid="{00000000-0005-0000-0000-0000D1070000}"/>
    <cellStyle name="Comma 2 2 21 8" xfId="2007" xr:uid="{00000000-0005-0000-0000-0000D2070000}"/>
    <cellStyle name="Comma 2 2 21 9" xfId="2008" xr:uid="{00000000-0005-0000-0000-0000D3070000}"/>
    <cellStyle name="Comma 2 2 22" xfId="2009" xr:uid="{00000000-0005-0000-0000-0000D4070000}"/>
    <cellStyle name="Comma 2 2 22 10" xfId="2010" xr:uid="{00000000-0005-0000-0000-0000D5070000}"/>
    <cellStyle name="Comma 2 2 22 11" xfId="2011" xr:uid="{00000000-0005-0000-0000-0000D6070000}"/>
    <cellStyle name="Comma 2 2 22 12" xfId="2012" xr:uid="{00000000-0005-0000-0000-0000D7070000}"/>
    <cellStyle name="Comma 2 2 22 2" xfId="2013" xr:uid="{00000000-0005-0000-0000-0000D8070000}"/>
    <cellStyle name="Comma 2 2 22 2 2" xfId="2014" xr:uid="{00000000-0005-0000-0000-0000D9070000}"/>
    <cellStyle name="Comma 2 2 22 2 3" xfId="2015" xr:uid="{00000000-0005-0000-0000-0000DA070000}"/>
    <cellStyle name="Comma 2 2 22 2 4" xfId="2016" xr:uid="{00000000-0005-0000-0000-0000DB070000}"/>
    <cellStyle name="Comma 2 2 22 2 5" xfId="2017" xr:uid="{00000000-0005-0000-0000-0000DC070000}"/>
    <cellStyle name="Comma 2 2 22 2 6" xfId="2018" xr:uid="{00000000-0005-0000-0000-0000DD070000}"/>
    <cellStyle name="Comma 2 2 22 2 7" xfId="2019" xr:uid="{00000000-0005-0000-0000-0000DE070000}"/>
    <cellStyle name="Comma 2 2 22 3" xfId="2020" xr:uid="{00000000-0005-0000-0000-0000DF070000}"/>
    <cellStyle name="Comma 2 2 22 3 2" xfId="2021" xr:uid="{00000000-0005-0000-0000-0000E0070000}"/>
    <cellStyle name="Comma 2 2 22 3 3" xfId="2022" xr:uid="{00000000-0005-0000-0000-0000E1070000}"/>
    <cellStyle name="Comma 2 2 22 3 4" xfId="2023" xr:uid="{00000000-0005-0000-0000-0000E2070000}"/>
    <cellStyle name="Comma 2 2 22 3 5" xfId="2024" xr:uid="{00000000-0005-0000-0000-0000E3070000}"/>
    <cellStyle name="Comma 2 2 22 3 6" xfId="2025" xr:uid="{00000000-0005-0000-0000-0000E4070000}"/>
    <cellStyle name="Comma 2 2 22 3 7" xfId="2026" xr:uid="{00000000-0005-0000-0000-0000E5070000}"/>
    <cellStyle name="Comma 2 2 22 4" xfId="2027" xr:uid="{00000000-0005-0000-0000-0000E6070000}"/>
    <cellStyle name="Comma 2 2 22 4 2" xfId="2028" xr:uid="{00000000-0005-0000-0000-0000E7070000}"/>
    <cellStyle name="Comma 2 2 22 4 3" xfId="2029" xr:uid="{00000000-0005-0000-0000-0000E8070000}"/>
    <cellStyle name="Comma 2 2 22 4 4" xfId="2030" xr:uid="{00000000-0005-0000-0000-0000E9070000}"/>
    <cellStyle name="Comma 2 2 22 4 5" xfId="2031" xr:uid="{00000000-0005-0000-0000-0000EA070000}"/>
    <cellStyle name="Comma 2 2 22 4 6" xfId="2032" xr:uid="{00000000-0005-0000-0000-0000EB070000}"/>
    <cellStyle name="Comma 2 2 22 4 7" xfId="2033" xr:uid="{00000000-0005-0000-0000-0000EC070000}"/>
    <cellStyle name="Comma 2 2 22 5" xfId="2034" xr:uid="{00000000-0005-0000-0000-0000ED070000}"/>
    <cellStyle name="Comma 2 2 22 5 2" xfId="2035" xr:uid="{00000000-0005-0000-0000-0000EE070000}"/>
    <cellStyle name="Comma 2 2 22 5 3" xfId="2036" xr:uid="{00000000-0005-0000-0000-0000EF070000}"/>
    <cellStyle name="Comma 2 2 22 5 4" xfId="2037" xr:uid="{00000000-0005-0000-0000-0000F0070000}"/>
    <cellStyle name="Comma 2 2 22 5 5" xfId="2038" xr:uid="{00000000-0005-0000-0000-0000F1070000}"/>
    <cellStyle name="Comma 2 2 22 5 6" xfId="2039" xr:uid="{00000000-0005-0000-0000-0000F2070000}"/>
    <cellStyle name="Comma 2 2 22 5 7" xfId="2040" xr:uid="{00000000-0005-0000-0000-0000F3070000}"/>
    <cellStyle name="Comma 2 2 22 6" xfId="2041" xr:uid="{00000000-0005-0000-0000-0000F4070000}"/>
    <cellStyle name="Comma 2 2 22 6 2" xfId="2042" xr:uid="{00000000-0005-0000-0000-0000F5070000}"/>
    <cellStyle name="Comma 2 2 22 6 3" xfId="2043" xr:uid="{00000000-0005-0000-0000-0000F6070000}"/>
    <cellStyle name="Comma 2 2 22 6 4" xfId="2044" xr:uid="{00000000-0005-0000-0000-0000F7070000}"/>
    <cellStyle name="Comma 2 2 22 6 5" xfId="2045" xr:uid="{00000000-0005-0000-0000-0000F8070000}"/>
    <cellStyle name="Comma 2 2 22 6 6" xfId="2046" xr:uid="{00000000-0005-0000-0000-0000F9070000}"/>
    <cellStyle name="Comma 2 2 22 6 7" xfId="2047" xr:uid="{00000000-0005-0000-0000-0000FA070000}"/>
    <cellStyle name="Comma 2 2 22 7" xfId="2048" xr:uid="{00000000-0005-0000-0000-0000FB070000}"/>
    <cellStyle name="Comma 2 2 22 8" xfId="2049" xr:uid="{00000000-0005-0000-0000-0000FC070000}"/>
    <cellStyle name="Comma 2 2 22 9" xfId="2050" xr:uid="{00000000-0005-0000-0000-0000FD070000}"/>
    <cellStyle name="Comma 2 2 23" xfId="2051" xr:uid="{00000000-0005-0000-0000-0000FE070000}"/>
    <cellStyle name="Comma 2 2 23 10" xfId="2052" xr:uid="{00000000-0005-0000-0000-0000FF070000}"/>
    <cellStyle name="Comma 2 2 23 11" xfId="2053" xr:uid="{00000000-0005-0000-0000-000000080000}"/>
    <cellStyle name="Comma 2 2 23 12" xfId="2054" xr:uid="{00000000-0005-0000-0000-000001080000}"/>
    <cellStyle name="Comma 2 2 23 2" xfId="2055" xr:uid="{00000000-0005-0000-0000-000002080000}"/>
    <cellStyle name="Comma 2 2 23 2 2" xfId="2056" xr:uid="{00000000-0005-0000-0000-000003080000}"/>
    <cellStyle name="Comma 2 2 23 2 3" xfId="2057" xr:uid="{00000000-0005-0000-0000-000004080000}"/>
    <cellStyle name="Comma 2 2 23 2 4" xfId="2058" xr:uid="{00000000-0005-0000-0000-000005080000}"/>
    <cellStyle name="Comma 2 2 23 2 5" xfId="2059" xr:uid="{00000000-0005-0000-0000-000006080000}"/>
    <cellStyle name="Comma 2 2 23 2 6" xfId="2060" xr:uid="{00000000-0005-0000-0000-000007080000}"/>
    <cellStyle name="Comma 2 2 23 2 7" xfId="2061" xr:uid="{00000000-0005-0000-0000-000008080000}"/>
    <cellStyle name="Comma 2 2 23 3" xfId="2062" xr:uid="{00000000-0005-0000-0000-000009080000}"/>
    <cellStyle name="Comma 2 2 23 3 2" xfId="2063" xr:uid="{00000000-0005-0000-0000-00000A080000}"/>
    <cellStyle name="Comma 2 2 23 3 3" xfId="2064" xr:uid="{00000000-0005-0000-0000-00000B080000}"/>
    <cellStyle name="Comma 2 2 23 3 4" xfId="2065" xr:uid="{00000000-0005-0000-0000-00000C080000}"/>
    <cellStyle name="Comma 2 2 23 3 5" xfId="2066" xr:uid="{00000000-0005-0000-0000-00000D080000}"/>
    <cellStyle name="Comma 2 2 23 3 6" xfId="2067" xr:uid="{00000000-0005-0000-0000-00000E080000}"/>
    <cellStyle name="Comma 2 2 23 3 7" xfId="2068" xr:uid="{00000000-0005-0000-0000-00000F080000}"/>
    <cellStyle name="Comma 2 2 23 4" xfId="2069" xr:uid="{00000000-0005-0000-0000-000010080000}"/>
    <cellStyle name="Comma 2 2 23 4 2" xfId="2070" xr:uid="{00000000-0005-0000-0000-000011080000}"/>
    <cellStyle name="Comma 2 2 23 4 3" xfId="2071" xr:uid="{00000000-0005-0000-0000-000012080000}"/>
    <cellStyle name="Comma 2 2 23 4 4" xfId="2072" xr:uid="{00000000-0005-0000-0000-000013080000}"/>
    <cellStyle name="Comma 2 2 23 4 5" xfId="2073" xr:uid="{00000000-0005-0000-0000-000014080000}"/>
    <cellStyle name="Comma 2 2 23 4 6" xfId="2074" xr:uid="{00000000-0005-0000-0000-000015080000}"/>
    <cellStyle name="Comma 2 2 23 4 7" xfId="2075" xr:uid="{00000000-0005-0000-0000-000016080000}"/>
    <cellStyle name="Comma 2 2 23 5" xfId="2076" xr:uid="{00000000-0005-0000-0000-000017080000}"/>
    <cellStyle name="Comma 2 2 23 5 2" xfId="2077" xr:uid="{00000000-0005-0000-0000-000018080000}"/>
    <cellStyle name="Comma 2 2 23 5 3" xfId="2078" xr:uid="{00000000-0005-0000-0000-000019080000}"/>
    <cellStyle name="Comma 2 2 23 5 4" xfId="2079" xr:uid="{00000000-0005-0000-0000-00001A080000}"/>
    <cellStyle name="Comma 2 2 23 5 5" xfId="2080" xr:uid="{00000000-0005-0000-0000-00001B080000}"/>
    <cellStyle name="Comma 2 2 23 5 6" xfId="2081" xr:uid="{00000000-0005-0000-0000-00001C080000}"/>
    <cellStyle name="Comma 2 2 23 5 7" xfId="2082" xr:uid="{00000000-0005-0000-0000-00001D080000}"/>
    <cellStyle name="Comma 2 2 23 6" xfId="2083" xr:uid="{00000000-0005-0000-0000-00001E080000}"/>
    <cellStyle name="Comma 2 2 23 6 2" xfId="2084" xr:uid="{00000000-0005-0000-0000-00001F080000}"/>
    <cellStyle name="Comma 2 2 23 6 3" xfId="2085" xr:uid="{00000000-0005-0000-0000-000020080000}"/>
    <cellStyle name="Comma 2 2 23 6 4" xfId="2086" xr:uid="{00000000-0005-0000-0000-000021080000}"/>
    <cellStyle name="Comma 2 2 23 6 5" xfId="2087" xr:uid="{00000000-0005-0000-0000-000022080000}"/>
    <cellStyle name="Comma 2 2 23 6 6" xfId="2088" xr:uid="{00000000-0005-0000-0000-000023080000}"/>
    <cellStyle name="Comma 2 2 23 6 7" xfId="2089" xr:uid="{00000000-0005-0000-0000-000024080000}"/>
    <cellStyle name="Comma 2 2 23 7" xfId="2090" xr:uid="{00000000-0005-0000-0000-000025080000}"/>
    <cellStyle name="Comma 2 2 23 8" xfId="2091" xr:uid="{00000000-0005-0000-0000-000026080000}"/>
    <cellStyle name="Comma 2 2 23 9" xfId="2092" xr:uid="{00000000-0005-0000-0000-000027080000}"/>
    <cellStyle name="Comma 2 2 24" xfId="2093" xr:uid="{00000000-0005-0000-0000-000028080000}"/>
    <cellStyle name="Comma 2 2 24 10" xfId="2094" xr:uid="{00000000-0005-0000-0000-000029080000}"/>
    <cellStyle name="Comma 2 2 24 11" xfId="2095" xr:uid="{00000000-0005-0000-0000-00002A080000}"/>
    <cellStyle name="Comma 2 2 24 12" xfId="2096" xr:uid="{00000000-0005-0000-0000-00002B080000}"/>
    <cellStyle name="Comma 2 2 24 2" xfId="2097" xr:uid="{00000000-0005-0000-0000-00002C080000}"/>
    <cellStyle name="Comma 2 2 24 2 2" xfId="2098" xr:uid="{00000000-0005-0000-0000-00002D080000}"/>
    <cellStyle name="Comma 2 2 24 2 3" xfId="2099" xr:uid="{00000000-0005-0000-0000-00002E080000}"/>
    <cellStyle name="Comma 2 2 24 2 4" xfId="2100" xr:uid="{00000000-0005-0000-0000-00002F080000}"/>
    <cellStyle name="Comma 2 2 24 2 5" xfId="2101" xr:uid="{00000000-0005-0000-0000-000030080000}"/>
    <cellStyle name="Comma 2 2 24 2 6" xfId="2102" xr:uid="{00000000-0005-0000-0000-000031080000}"/>
    <cellStyle name="Comma 2 2 24 2 7" xfId="2103" xr:uid="{00000000-0005-0000-0000-000032080000}"/>
    <cellStyle name="Comma 2 2 24 3" xfId="2104" xr:uid="{00000000-0005-0000-0000-000033080000}"/>
    <cellStyle name="Comma 2 2 24 3 2" xfId="2105" xr:uid="{00000000-0005-0000-0000-000034080000}"/>
    <cellStyle name="Comma 2 2 24 3 3" xfId="2106" xr:uid="{00000000-0005-0000-0000-000035080000}"/>
    <cellStyle name="Comma 2 2 24 3 4" xfId="2107" xr:uid="{00000000-0005-0000-0000-000036080000}"/>
    <cellStyle name="Comma 2 2 24 3 5" xfId="2108" xr:uid="{00000000-0005-0000-0000-000037080000}"/>
    <cellStyle name="Comma 2 2 24 3 6" xfId="2109" xr:uid="{00000000-0005-0000-0000-000038080000}"/>
    <cellStyle name="Comma 2 2 24 3 7" xfId="2110" xr:uid="{00000000-0005-0000-0000-000039080000}"/>
    <cellStyle name="Comma 2 2 24 4" xfId="2111" xr:uid="{00000000-0005-0000-0000-00003A080000}"/>
    <cellStyle name="Comma 2 2 24 4 2" xfId="2112" xr:uid="{00000000-0005-0000-0000-00003B080000}"/>
    <cellStyle name="Comma 2 2 24 4 3" xfId="2113" xr:uid="{00000000-0005-0000-0000-00003C080000}"/>
    <cellStyle name="Comma 2 2 24 4 4" xfId="2114" xr:uid="{00000000-0005-0000-0000-00003D080000}"/>
    <cellStyle name="Comma 2 2 24 4 5" xfId="2115" xr:uid="{00000000-0005-0000-0000-00003E080000}"/>
    <cellStyle name="Comma 2 2 24 4 6" xfId="2116" xr:uid="{00000000-0005-0000-0000-00003F080000}"/>
    <cellStyle name="Comma 2 2 24 4 7" xfId="2117" xr:uid="{00000000-0005-0000-0000-000040080000}"/>
    <cellStyle name="Comma 2 2 24 5" xfId="2118" xr:uid="{00000000-0005-0000-0000-000041080000}"/>
    <cellStyle name="Comma 2 2 24 5 2" xfId="2119" xr:uid="{00000000-0005-0000-0000-000042080000}"/>
    <cellStyle name="Comma 2 2 24 5 3" xfId="2120" xr:uid="{00000000-0005-0000-0000-000043080000}"/>
    <cellStyle name="Comma 2 2 24 5 4" xfId="2121" xr:uid="{00000000-0005-0000-0000-000044080000}"/>
    <cellStyle name="Comma 2 2 24 5 5" xfId="2122" xr:uid="{00000000-0005-0000-0000-000045080000}"/>
    <cellStyle name="Comma 2 2 24 5 6" xfId="2123" xr:uid="{00000000-0005-0000-0000-000046080000}"/>
    <cellStyle name="Comma 2 2 24 5 7" xfId="2124" xr:uid="{00000000-0005-0000-0000-000047080000}"/>
    <cellStyle name="Comma 2 2 24 6" xfId="2125" xr:uid="{00000000-0005-0000-0000-000048080000}"/>
    <cellStyle name="Comma 2 2 24 6 2" xfId="2126" xr:uid="{00000000-0005-0000-0000-000049080000}"/>
    <cellStyle name="Comma 2 2 24 6 3" xfId="2127" xr:uid="{00000000-0005-0000-0000-00004A080000}"/>
    <cellStyle name="Comma 2 2 24 6 4" xfId="2128" xr:uid="{00000000-0005-0000-0000-00004B080000}"/>
    <cellStyle name="Comma 2 2 24 6 5" xfId="2129" xr:uid="{00000000-0005-0000-0000-00004C080000}"/>
    <cellStyle name="Comma 2 2 24 6 6" xfId="2130" xr:uid="{00000000-0005-0000-0000-00004D080000}"/>
    <cellStyle name="Comma 2 2 24 6 7" xfId="2131" xr:uid="{00000000-0005-0000-0000-00004E080000}"/>
    <cellStyle name="Comma 2 2 24 7" xfId="2132" xr:uid="{00000000-0005-0000-0000-00004F080000}"/>
    <cellStyle name="Comma 2 2 24 8" xfId="2133" xr:uid="{00000000-0005-0000-0000-000050080000}"/>
    <cellStyle name="Comma 2 2 24 9" xfId="2134" xr:uid="{00000000-0005-0000-0000-000051080000}"/>
    <cellStyle name="Comma 2 2 25" xfId="2135" xr:uid="{00000000-0005-0000-0000-000052080000}"/>
    <cellStyle name="Comma 2 2 25 10" xfId="2136" xr:uid="{00000000-0005-0000-0000-000053080000}"/>
    <cellStyle name="Comma 2 2 25 11" xfId="2137" xr:uid="{00000000-0005-0000-0000-000054080000}"/>
    <cellStyle name="Comma 2 2 25 12" xfId="2138" xr:uid="{00000000-0005-0000-0000-000055080000}"/>
    <cellStyle name="Comma 2 2 25 2" xfId="2139" xr:uid="{00000000-0005-0000-0000-000056080000}"/>
    <cellStyle name="Comma 2 2 25 2 2" xfId="2140" xr:uid="{00000000-0005-0000-0000-000057080000}"/>
    <cellStyle name="Comma 2 2 25 2 3" xfId="2141" xr:uid="{00000000-0005-0000-0000-000058080000}"/>
    <cellStyle name="Comma 2 2 25 2 4" xfId="2142" xr:uid="{00000000-0005-0000-0000-000059080000}"/>
    <cellStyle name="Comma 2 2 25 2 5" xfId="2143" xr:uid="{00000000-0005-0000-0000-00005A080000}"/>
    <cellStyle name="Comma 2 2 25 2 6" xfId="2144" xr:uid="{00000000-0005-0000-0000-00005B080000}"/>
    <cellStyle name="Comma 2 2 25 2 7" xfId="2145" xr:uid="{00000000-0005-0000-0000-00005C080000}"/>
    <cellStyle name="Comma 2 2 25 3" xfId="2146" xr:uid="{00000000-0005-0000-0000-00005D080000}"/>
    <cellStyle name="Comma 2 2 25 3 2" xfId="2147" xr:uid="{00000000-0005-0000-0000-00005E080000}"/>
    <cellStyle name="Comma 2 2 25 3 3" xfId="2148" xr:uid="{00000000-0005-0000-0000-00005F080000}"/>
    <cellStyle name="Comma 2 2 25 3 4" xfId="2149" xr:uid="{00000000-0005-0000-0000-000060080000}"/>
    <cellStyle name="Comma 2 2 25 3 5" xfId="2150" xr:uid="{00000000-0005-0000-0000-000061080000}"/>
    <cellStyle name="Comma 2 2 25 3 6" xfId="2151" xr:uid="{00000000-0005-0000-0000-000062080000}"/>
    <cellStyle name="Comma 2 2 25 3 7" xfId="2152" xr:uid="{00000000-0005-0000-0000-000063080000}"/>
    <cellStyle name="Comma 2 2 25 4" xfId="2153" xr:uid="{00000000-0005-0000-0000-000064080000}"/>
    <cellStyle name="Comma 2 2 25 4 2" xfId="2154" xr:uid="{00000000-0005-0000-0000-000065080000}"/>
    <cellStyle name="Comma 2 2 25 4 3" xfId="2155" xr:uid="{00000000-0005-0000-0000-000066080000}"/>
    <cellStyle name="Comma 2 2 25 4 4" xfId="2156" xr:uid="{00000000-0005-0000-0000-000067080000}"/>
    <cellStyle name="Comma 2 2 25 4 5" xfId="2157" xr:uid="{00000000-0005-0000-0000-000068080000}"/>
    <cellStyle name="Comma 2 2 25 4 6" xfId="2158" xr:uid="{00000000-0005-0000-0000-000069080000}"/>
    <cellStyle name="Comma 2 2 25 4 7" xfId="2159" xr:uid="{00000000-0005-0000-0000-00006A080000}"/>
    <cellStyle name="Comma 2 2 25 5" xfId="2160" xr:uid="{00000000-0005-0000-0000-00006B080000}"/>
    <cellStyle name="Comma 2 2 25 5 2" xfId="2161" xr:uid="{00000000-0005-0000-0000-00006C080000}"/>
    <cellStyle name="Comma 2 2 25 5 3" xfId="2162" xr:uid="{00000000-0005-0000-0000-00006D080000}"/>
    <cellStyle name="Comma 2 2 25 5 4" xfId="2163" xr:uid="{00000000-0005-0000-0000-00006E080000}"/>
    <cellStyle name="Comma 2 2 25 5 5" xfId="2164" xr:uid="{00000000-0005-0000-0000-00006F080000}"/>
    <cellStyle name="Comma 2 2 25 5 6" xfId="2165" xr:uid="{00000000-0005-0000-0000-000070080000}"/>
    <cellStyle name="Comma 2 2 25 5 7" xfId="2166" xr:uid="{00000000-0005-0000-0000-000071080000}"/>
    <cellStyle name="Comma 2 2 25 6" xfId="2167" xr:uid="{00000000-0005-0000-0000-000072080000}"/>
    <cellStyle name="Comma 2 2 25 6 2" xfId="2168" xr:uid="{00000000-0005-0000-0000-000073080000}"/>
    <cellStyle name="Comma 2 2 25 6 3" xfId="2169" xr:uid="{00000000-0005-0000-0000-000074080000}"/>
    <cellStyle name="Comma 2 2 25 6 4" xfId="2170" xr:uid="{00000000-0005-0000-0000-000075080000}"/>
    <cellStyle name="Comma 2 2 25 6 5" xfId="2171" xr:uid="{00000000-0005-0000-0000-000076080000}"/>
    <cellStyle name="Comma 2 2 25 6 6" xfId="2172" xr:uid="{00000000-0005-0000-0000-000077080000}"/>
    <cellStyle name="Comma 2 2 25 6 7" xfId="2173" xr:uid="{00000000-0005-0000-0000-000078080000}"/>
    <cellStyle name="Comma 2 2 25 7" xfId="2174" xr:uid="{00000000-0005-0000-0000-000079080000}"/>
    <cellStyle name="Comma 2 2 25 8" xfId="2175" xr:uid="{00000000-0005-0000-0000-00007A080000}"/>
    <cellStyle name="Comma 2 2 25 9" xfId="2176" xr:uid="{00000000-0005-0000-0000-00007B080000}"/>
    <cellStyle name="Comma 2 2 26" xfId="2177" xr:uid="{00000000-0005-0000-0000-00007C080000}"/>
    <cellStyle name="Comma 2 2 26 10" xfId="2178" xr:uid="{00000000-0005-0000-0000-00007D080000}"/>
    <cellStyle name="Comma 2 2 26 11" xfId="2179" xr:uid="{00000000-0005-0000-0000-00007E080000}"/>
    <cellStyle name="Comma 2 2 26 12" xfId="2180" xr:uid="{00000000-0005-0000-0000-00007F080000}"/>
    <cellStyle name="Comma 2 2 26 2" xfId="2181" xr:uid="{00000000-0005-0000-0000-000080080000}"/>
    <cellStyle name="Comma 2 2 26 2 2" xfId="2182" xr:uid="{00000000-0005-0000-0000-000081080000}"/>
    <cellStyle name="Comma 2 2 26 2 3" xfId="2183" xr:uid="{00000000-0005-0000-0000-000082080000}"/>
    <cellStyle name="Comma 2 2 26 2 4" xfId="2184" xr:uid="{00000000-0005-0000-0000-000083080000}"/>
    <cellStyle name="Comma 2 2 26 2 5" xfId="2185" xr:uid="{00000000-0005-0000-0000-000084080000}"/>
    <cellStyle name="Comma 2 2 26 2 6" xfId="2186" xr:uid="{00000000-0005-0000-0000-000085080000}"/>
    <cellStyle name="Comma 2 2 26 2 7" xfId="2187" xr:uid="{00000000-0005-0000-0000-000086080000}"/>
    <cellStyle name="Comma 2 2 26 3" xfId="2188" xr:uid="{00000000-0005-0000-0000-000087080000}"/>
    <cellStyle name="Comma 2 2 26 3 2" xfId="2189" xr:uid="{00000000-0005-0000-0000-000088080000}"/>
    <cellStyle name="Comma 2 2 26 3 3" xfId="2190" xr:uid="{00000000-0005-0000-0000-000089080000}"/>
    <cellStyle name="Comma 2 2 26 3 4" xfId="2191" xr:uid="{00000000-0005-0000-0000-00008A080000}"/>
    <cellStyle name="Comma 2 2 26 3 5" xfId="2192" xr:uid="{00000000-0005-0000-0000-00008B080000}"/>
    <cellStyle name="Comma 2 2 26 3 6" xfId="2193" xr:uid="{00000000-0005-0000-0000-00008C080000}"/>
    <cellStyle name="Comma 2 2 26 3 7" xfId="2194" xr:uid="{00000000-0005-0000-0000-00008D080000}"/>
    <cellStyle name="Comma 2 2 26 4" xfId="2195" xr:uid="{00000000-0005-0000-0000-00008E080000}"/>
    <cellStyle name="Comma 2 2 26 4 2" xfId="2196" xr:uid="{00000000-0005-0000-0000-00008F080000}"/>
    <cellStyle name="Comma 2 2 26 4 3" xfId="2197" xr:uid="{00000000-0005-0000-0000-000090080000}"/>
    <cellStyle name="Comma 2 2 26 4 4" xfId="2198" xr:uid="{00000000-0005-0000-0000-000091080000}"/>
    <cellStyle name="Comma 2 2 26 4 5" xfId="2199" xr:uid="{00000000-0005-0000-0000-000092080000}"/>
    <cellStyle name="Comma 2 2 26 4 6" xfId="2200" xr:uid="{00000000-0005-0000-0000-000093080000}"/>
    <cellStyle name="Comma 2 2 26 4 7" xfId="2201" xr:uid="{00000000-0005-0000-0000-000094080000}"/>
    <cellStyle name="Comma 2 2 26 5" xfId="2202" xr:uid="{00000000-0005-0000-0000-000095080000}"/>
    <cellStyle name="Comma 2 2 26 5 2" xfId="2203" xr:uid="{00000000-0005-0000-0000-000096080000}"/>
    <cellStyle name="Comma 2 2 26 5 3" xfId="2204" xr:uid="{00000000-0005-0000-0000-000097080000}"/>
    <cellStyle name="Comma 2 2 26 5 4" xfId="2205" xr:uid="{00000000-0005-0000-0000-000098080000}"/>
    <cellStyle name="Comma 2 2 26 5 5" xfId="2206" xr:uid="{00000000-0005-0000-0000-000099080000}"/>
    <cellStyle name="Comma 2 2 26 5 6" xfId="2207" xr:uid="{00000000-0005-0000-0000-00009A080000}"/>
    <cellStyle name="Comma 2 2 26 5 7" xfId="2208" xr:uid="{00000000-0005-0000-0000-00009B080000}"/>
    <cellStyle name="Comma 2 2 26 6" xfId="2209" xr:uid="{00000000-0005-0000-0000-00009C080000}"/>
    <cellStyle name="Comma 2 2 26 6 2" xfId="2210" xr:uid="{00000000-0005-0000-0000-00009D080000}"/>
    <cellStyle name="Comma 2 2 26 6 3" xfId="2211" xr:uid="{00000000-0005-0000-0000-00009E080000}"/>
    <cellStyle name="Comma 2 2 26 6 4" xfId="2212" xr:uid="{00000000-0005-0000-0000-00009F080000}"/>
    <cellStyle name="Comma 2 2 26 6 5" xfId="2213" xr:uid="{00000000-0005-0000-0000-0000A0080000}"/>
    <cellStyle name="Comma 2 2 26 6 6" xfId="2214" xr:uid="{00000000-0005-0000-0000-0000A1080000}"/>
    <cellStyle name="Comma 2 2 26 6 7" xfId="2215" xr:uid="{00000000-0005-0000-0000-0000A2080000}"/>
    <cellStyle name="Comma 2 2 26 7" xfId="2216" xr:uid="{00000000-0005-0000-0000-0000A3080000}"/>
    <cellStyle name="Comma 2 2 26 8" xfId="2217" xr:uid="{00000000-0005-0000-0000-0000A4080000}"/>
    <cellStyle name="Comma 2 2 26 9" xfId="2218" xr:uid="{00000000-0005-0000-0000-0000A5080000}"/>
    <cellStyle name="Comma 2 2 27" xfId="2219" xr:uid="{00000000-0005-0000-0000-0000A6080000}"/>
    <cellStyle name="Comma 2 2 28" xfId="2220" xr:uid="{00000000-0005-0000-0000-0000A7080000}"/>
    <cellStyle name="Comma 2 2 28 2" xfId="2221" xr:uid="{00000000-0005-0000-0000-0000A8080000}"/>
    <cellStyle name="Comma 2 2 28 3" xfId="2222" xr:uid="{00000000-0005-0000-0000-0000A9080000}"/>
    <cellStyle name="Comma 2 2 28 4" xfId="2223" xr:uid="{00000000-0005-0000-0000-0000AA080000}"/>
    <cellStyle name="Comma 2 2 28 5" xfId="2224" xr:uid="{00000000-0005-0000-0000-0000AB080000}"/>
    <cellStyle name="Comma 2 2 28 6" xfId="2225" xr:uid="{00000000-0005-0000-0000-0000AC080000}"/>
    <cellStyle name="Comma 2 2 28 7" xfId="2226" xr:uid="{00000000-0005-0000-0000-0000AD080000}"/>
    <cellStyle name="Comma 2 2 29" xfId="2227" xr:uid="{00000000-0005-0000-0000-0000AE080000}"/>
    <cellStyle name="Comma 2 2 29 2" xfId="2228" xr:uid="{00000000-0005-0000-0000-0000AF080000}"/>
    <cellStyle name="Comma 2 2 29 3" xfId="2229" xr:uid="{00000000-0005-0000-0000-0000B0080000}"/>
    <cellStyle name="Comma 2 2 29 4" xfId="2230" xr:uid="{00000000-0005-0000-0000-0000B1080000}"/>
    <cellStyle name="Comma 2 2 29 5" xfId="2231" xr:uid="{00000000-0005-0000-0000-0000B2080000}"/>
    <cellStyle name="Comma 2 2 29 6" xfId="2232" xr:uid="{00000000-0005-0000-0000-0000B3080000}"/>
    <cellStyle name="Comma 2 2 29 7" xfId="2233" xr:uid="{00000000-0005-0000-0000-0000B4080000}"/>
    <cellStyle name="Comma 2 2 3" xfId="2234" xr:uid="{00000000-0005-0000-0000-0000B5080000}"/>
    <cellStyle name="Comma 2 2 3 10" xfId="2235" xr:uid="{00000000-0005-0000-0000-0000B6080000}"/>
    <cellStyle name="Comma 2 2 3 11" xfId="2236" xr:uid="{00000000-0005-0000-0000-0000B7080000}"/>
    <cellStyle name="Comma 2 2 3 12" xfId="2237" xr:uid="{00000000-0005-0000-0000-0000B8080000}"/>
    <cellStyle name="Comma 2 2 3 13" xfId="2238" xr:uid="{00000000-0005-0000-0000-0000B9080000}"/>
    <cellStyle name="Comma 2 2 3 2" xfId="2239" xr:uid="{00000000-0005-0000-0000-0000BA080000}"/>
    <cellStyle name="Comma 2 2 3 2 2" xfId="2240" xr:uid="{00000000-0005-0000-0000-0000BB080000}"/>
    <cellStyle name="Comma 2 2 3 2 3" xfId="2241" xr:uid="{00000000-0005-0000-0000-0000BC080000}"/>
    <cellStyle name="Comma 2 2 3 2 4" xfId="2242" xr:uid="{00000000-0005-0000-0000-0000BD080000}"/>
    <cellStyle name="Comma 2 2 3 2 5" xfId="2243" xr:uid="{00000000-0005-0000-0000-0000BE080000}"/>
    <cellStyle name="Comma 2 2 3 2 6" xfId="2244" xr:uid="{00000000-0005-0000-0000-0000BF080000}"/>
    <cellStyle name="Comma 2 2 3 2 7" xfId="2245" xr:uid="{00000000-0005-0000-0000-0000C0080000}"/>
    <cellStyle name="Comma 2 2 3 3" xfId="2246" xr:uid="{00000000-0005-0000-0000-0000C1080000}"/>
    <cellStyle name="Comma 2 2 3 3 2" xfId="2247" xr:uid="{00000000-0005-0000-0000-0000C2080000}"/>
    <cellStyle name="Comma 2 2 3 3 3" xfId="2248" xr:uid="{00000000-0005-0000-0000-0000C3080000}"/>
    <cellStyle name="Comma 2 2 3 3 4" xfId="2249" xr:uid="{00000000-0005-0000-0000-0000C4080000}"/>
    <cellStyle name="Comma 2 2 3 3 5" xfId="2250" xr:uid="{00000000-0005-0000-0000-0000C5080000}"/>
    <cellStyle name="Comma 2 2 3 3 6" xfId="2251" xr:uid="{00000000-0005-0000-0000-0000C6080000}"/>
    <cellStyle name="Comma 2 2 3 3 7" xfId="2252" xr:uid="{00000000-0005-0000-0000-0000C7080000}"/>
    <cellStyle name="Comma 2 2 3 4" xfId="2253" xr:uid="{00000000-0005-0000-0000-0000C8080000}"/>
    <cellStyle name="Comma 2 2 3 4 2" xfId="2254" xr:uid="{00000000-0005-0000-0000-0000C9080000}"/>
    <cellStyle name="Comma 2 2 3 4 3" xfId="2255" xr:uid="{00000000-0005-0000-0000-0000CA080000}"/>
    <cellStyle name="Comma 2 2 3 4 4" xfId="2256" xr:uid="{00000000-0005-0000-0000-0000CB080000}"/>
    <cellStyle name="Comma 2 2 3 4 5" xfId="2257" xr:uid="{00000000-0005-0000-0000-0000CC080000}"/>
    <cellStyle name="Comma 2 2 3 4 6" xfId="2258" xr:uid="{00000000-0005-0000-0000-0000CD080000}"/>
    <cellStyle name="Comma 2 2 3 4 7" xfId="2259" xr:uid="{00000000-0005-0000-0000-0000CE080000}"/>
    <cellStyle name="Comma 2 2 3 5" xfId="2260" xr:uid="{00000000-0005-0000-0000-0000CF080000}"/>
    <cellStyle name="Comma 2 2 3 5 2" xfId="2261" xr:uid="{00000000-0005-0000-0000-0000D0080000}"/>
    <cellStyle name="Comma 2 2 3 5 3" xfId="2262" xr:uid="{00000000-0005-0000-0000-0000D1080000}"/>
    <cellStyle name="Comma 2 2 3 5 4" xfId="2263" xr:uid="{00000000-0005-0000-0000-0000D2080000}"/>
    <cellStyle name="Comma 2 2 3 5 5" xfId="2264" xr:uid="{00000000-0005-0000-0000-0000D3080000}"/>
    <cellStyle name="Comma 2 2 3 5 6" xfId="2265" xr:uid="{00000000-0005-0000-0000-0000D4080000}"/>
    <cellStyle name="Comma 2 2 3 5 7" xfId="2266" xr:uid="{00000000-0005-0000-0000-0000D5080000}"/>
    <cellStyle name="Comma 2 2 3 6" xfId="2267" xr:uid="{00000000-0005-0000-0000-0000D6080000}"/>
    <cellStyle name="Comma 2 2 3 6 2" xfId="2268" xr:uid="{00000000-0005-0000-0000-0000D7080000}"/>
    <cellStyle name="Comma 2 2 3 6 3" xfId="2269" xr:uid="{00000000-0005-0000-0000-0000D8080000}"/>
    <cellStyle name="Comma 2 2 3 6 4" xfId="2270" xr:uid="{00000000-0005-0000-0000-0000D9080000}"/>
    <cellStyle name="Comma 2 2 3 6 5" xfId="2271" xr:uid="{00000000-0005-0000-0000-0000DA080000}"/>
    <cellStyle name="Comma 2 2 3 6 6" xfId="2272" xr:uid="{00000000-0005-0000-0000-0000DB080000}"/>
    <cellStyle name="Comma 2 2 3 6 7" xfId="2273" xr:uid="{00000000-0005-0000-0000-0000DC080000}"/>
    <cellStyle name="Comma 2 2 3 7" xfId="2274" xr:uid="{00000000-0005-0000-0000-0000DD080000}"/>
    <cellStyle name="Comma 2 2 3 8" xfId="2275" xr:uid="{00000000-0005-0000-0000-0000DE080000}"/>
    <cellStyle name="Comma 2 2 3 9" xfId="2276" xr:uid="{00000000-0005-0000-0000-0000DF080000}"/>
    <cellStyle name="Comma 2 2 30" xfId="2277" xr:uid="{00000000-0005-0000-0000-0000E0080000}"/>
    <cellStyle name="Comma 2 2 30 2" xfId="2278" xr:uid="{00000000-0005-0000-0000-0000E1080000}"/>
    <cellStyle name="Comma 2 2 30 3" xfId="2279" xr:uid="{00000000-0005-0000-0000-0000E2080000}"/>
    <cellStyle name="Comma 2 2 30 4" xfId="2280" xr:uid="{00000000-0005-0000-0000-0000E3080000}"/>
    <cellStyle name="Comma 2 2 30 5" xfId="2281" xr:uid="{00000000-0005-0000-0000-0000E4080000}"/>
    <cellStyle name="Comma 2 2 30 6" xfId="2282" xr:uid="{00000000-0005-0000-0000-0000E5080000}"/>
    <cellStyle name="Comma 2 2 30 7" xfId="2283" xr:uid="{00000000-0005-0000-0000-0000E6080000}"/>
    <cellStyle name="Comma 2 2 31" xfId="2284" xr:uid="{00000000-0005-0000-0000-0000E7080000}"/>
    <cellStyle name="Comma 2 2 31 2" xfId="2285" xr:uid="{00000000-0005-0000-0000-0000E8080000}"/>
    <cellStyle name="Comma 2 2 31 3" xfId="2286" xr:uid="{00000000-0005-0000-0000-0000E9080000}"/>
    <cellStyle name="Comma 2 2 31 4" xfId="2287" xr:uid="{00000000-0005-0000-0000-0000EA080000}"/>
    <cellStyle name="Comma 2 2 31 5" xfId="2288" xr:uid="{00000000-0005-0000-0000-0000EB080000}"/>
    <cellStyle name="Comma 2 2 31 6" xfId="2289" xr:uid="{00000000-0005-0000-0000-0000EC080000}"/>
    <cellStyle name="Comma 2 2 31 7" xfId="2290" xr:uid="{00000000-0005-0000-0000-0000ED080000}"/>
    <cellStyle name="Comma 2 2 32" xfId="2291" xr:uid="{00000000-0005-0000-0000-0000EE080000}"/>
    <cellStyle name="Comma 2 2 32 2" xfId="2292" xr:uid="{00000000-0005-0000-0000-0000EF080000}"/>
    <cellStyle name="Comma 2 2 32 3" xfId="2293" xr:uid="{00000000-0005-0000-0000-0000F0080000}"/>
    <cellStyle name="Comma 2 2 32 4" xfId="2294" xr:uid="{00000000-0005-0000-0000-0000F1080000}"/>
    <cellStyle name="Comma 2 2 32 5" xfId="2295" xr:uid="{00000000-0005-0000-0000-0000F2080000}"/>
    <cellStyle name="Comma 2 2 32 6" xfId="2296" xr:uid="{00000000-0005-0000-0000-0000F3080000}"/>
    <cellStyle name="Comma 2 2 32 7" xfId="2297" xr:uid="{00000000-0005-0000-0000-0000F4080000}"/>
    <cellStyle name="Comma 2 2 33" xfId="2298" xr:uid="{00000000-0005-0000-0000-0000F5080000}"/>
    <cellStyle name="Comma 2 2 33 2" xfId="2299" xr:uid="{00000000-0005-0000-0000-0000F6080000}"/>
    <cellStyle name="Comma 2 2 33 3" xfId="2300" xr:uid="{00000000-0005-0000-0000-0000F7080000}"/>
    <cellStyle name="Comma 2 2 33 4" xfId="2301" xr:uid="{00000000-0005-0000-0000-0000F8080000}"/>
    <cellStyle name="Comma 2 2 33 5" xfId="2302" xr:uid="{00000000-0005-0000-0000-0000F9080000}"/>
    <cellStyle name="Comma 2 2 33 6" xfId="2303" xr:uid="{00000000-0005-0000-0000-0000FA080000}"/>
    <cellStyle name="Comma 2 2 33 7" xfId="2304" xr:uid="{00000000-0005-0000-0000-0000FB080000}"/>
    <cellStyle name="Comma 2 2 34" xfId="2305" xr:uid="{00000000-0005-0000-0000-0000FC080000}"/>
    <cellStyle name="Comma 2 2 34 2" xfId="2306" xr:uid="{00000000-0005-0000-0000-0000FD080000}"/>
    <cellStyle name="Comma 2 2 34 3" xfId="2307" xr:uid="{00000000-0005-0000-0000-0000FE080000}"/>
    <cellStyle name="Comma 2 2 34 4" xfId="2308" xr:uid="{00000000-0005-0000-0000-0000FF080000}"/>
    <cellStyle name="Comma 2 2 34 5" xfId="2309" xr:uid="{00000000-0005-0000-0000-000000090000}"/>
    <cellStyle name="Comma 2 2 34 6" xfId="2310" xr:uid="{00000000-0005-0000-0000-000001090000}"/>
    <cellStyle name="Comma 2 2 34 7" xfId="2311" xr:uid="{00000000-0005-0000-0000-000002090000}"/>
    <cellStyle name="Comma 2 2 35" xfId="2312" xr:uid="{00000000-0005-0000-0000-000003090000}"/>
    <cellStyle name="Comma 2 2 35 2" xfId="2313" xr:uid="{00000000-0005-0000-0000-000004090000}"/>
    <cellStyle name="Comma 2 2 35 3" xfId="2314" xr:uid="{00000000-0005-0000-0000-000005090000}"/>
    <cellStyle name="Comma 2 2 35 4" xfId="2315" xr:uid="{00000000-0005-0000-0000-000006090000}"/>
    <cellStyle name="Comma 2 2 35 5" xfId="2316" xr:uid="{00000000-0005-0000-0000-000007090000}"/>
    <cellStyle name="Comma 2 2 35 6" xfId="2317" xr:uid="{00000000-0005-0000-0000-000008090000}"/>
    <cellStyle name="Comma 2 2 36" xfId="2318" xr:uid="{00000000-0005-0000-0000-000009090000}"/>
    <cellStyle name="Comma 2 2 36 2" xfId="2319" xr:uid="{00000000-0005-0000-0000-00000A090000}"/>
    <cellStyle name="Comma 2 2 36 3" xfId="2320" xr:uid="{00000000-0005-0000-0000-00000B090000}"/>
    <cellStyle name="Comma 2 2 36 4" xfId="2321" xr:uid="{00000000-0005-0000-0000-00000C090000}"/>
    <cellStyle name="Comma 2 2 36 5" xfId="2322" xr:uid="{00000000-0005-0000-0000-00000D090000}"/>
    <cellStyle name="Comma 2 2 37" xfId="2323" xr:uid="{00000000-0005-0000-0000-00000E090000}"/>
    <cellStyle name="Comma 2 2 38" xfId="2324" xr:uid="{00000000-0005-0000-0000-00000F090000}"/>
    <cellStyle name="Comma 2 2 38 2" xfId="2325" xr:uid="{00000000-0005-0000-0000-000010090000}"/>
    <cellStyle name="Comma 2 2 38 3" xfId="2326" xr:uid="{00000000-0005-0000-0000-000011090000}"/>
    <cellStyle name="Comma 2 2 39" xfId="2327" xr:uid="{00000000-0005-0000-0000-000012090000}"/>
    <cellStyle name="Comma 2 2 39 2" xfId="2328" xr:uid="{00000000-0005-0000-0000-000013090000}"/>
    <cellStyle name="Comma 2 2 4" xfId="2329" xr:uid="{00000000-0005-0000-0000-000014090000}"/>
    <cellStyle name="Comma 2 2 4 10" xfId="2330" xr:uid="{00000000-0005-0000-0000-000015090000}"/>
    <cellStyle name="Comma 2 2 4 11" xfId="2331" xr:uid="{00000000-0005-0000-0000-000016090000}"/>
    <cellStyle name="Comma 2 2 4 12" xfId="2332" xr:uid="{00000000-0005-0000-0000-000017090000}"/>
    <cellStyle name="Comma 2 2 4 13" xfId="2333" xr:uid="{00000000-0005-0000-0000-000018090000}"/>
    <cellStyle name="Comma 2 2 4 2" xfId="2334" xr:uid="{00000000-0005-0000-0000-000019090000}"/>
    <cellStyle name="Comma 2 2 4 2 2" xfId="2335" xr:uid="{00000000-0005-0000-0000-00001A090000}"/>
    <cellStyle name="Comma 2 2 4 2 3" xfId="2336" xr:uid="{00000000-0005-0000-0000-00001B090000}"/>
    <cellStyle name="Comma 2 2 4 2 4" xfId="2337" xr:uid="{00000000-0005-0000-0000-00001C090000}"/>
    <cellStyle name="Comma 2 2 4 2 5" xfId="2338" xr:uid="{00000000-0005-0000-0000-00001D090000}"/>
    <cellStyle name="Comma 2 2 4 2 6" xfId="2339" xr:uid="{00000000-0005-0000-0000-00001E090000}"/>
    <cellStyle name="Comma 2 2 4 2 7" xfId="2340" xr:uid="{00000000-0005-0000-0000-00001F090000}"/>
    <cellStyle name="Comma 2 2 4 3" xfId="2341" xr:uid="{00000000-0005-0000-0000-000020090000}"/>
    <cellStyle name="Comma 2 2 4 3 2" xfId="2342" xr:uid="{00000000-0005-0000-0000-000021090000}"/>
    <cellStyle name="Comma 2 2 4 3 3" xfId="2343" xr:uid="{00000000-0005-0000-0000-000022090000}"/>
    <cellStyle name="Comma 2 2 4 3 4" xfId="2344" xr:uid="{00000000-0005-0000-0000-000023090000}"/>
    <cellStyle name="Comma 2 2 4 3 5" xfId="2345" xr:uid="{00000000-0005-0000-0000-000024090000}"/>
    <cellStyle name="Comma 2 2 4 3 6" xfId="2346" xr:uid="{00000000-0005-0000-0000-000025090000}"/>
    <cellStyle name="Comma 2 2 4 3 7" xfId="2347" xr:uid="{00000000-0005-0000-0000-000026090000}"/>
    <cellStyle name="Comma 2 2 4 4" xfId="2348" xr:uid="{00000000-0005-0000-0000-000027090000}"/>
    <cellStyle name="Comma 2 2 4 4 2" xfId="2349" xr:uid="{00000000-0005-0000-0000-000028090000}"/>
    <cellStyle name="Comma 2 2 4 4 3" xfId="2350" xr:uid="{00000000-0005-0000-0000-000029090000}"/>
    <cellStyle name="Comma 2 2 4 4 4" xfId="2351" xr:uid="{00000000-0005-0000-0000-00002A090000}"/>
    <cellStyle name="Comma 2 2 4 4 5" xfId="2352" xr:uid="{00000000-0005-0000-0000-00002B090000}"/>
    <cellStyle name="Comma 2 2 4 4 6" xfId="2353" xr:uid="{00000000-0005-0000-0000-00002C090000}"/>
    <cellStyle name="Comma 2 2 4 4 7" xfId="2354" xr:uid="{00000000-0005-0000-0000-00002D090000}"/>
    <cellStyle name="Comma 2 2 4 5" xfId="2355" xr:uid="{00000000-0005-0000-0000-00002E090000}"/>
    <cellStyle name="Comma 2 2 4 5 2" xfId="2356" xr:uid="{00000000-0005-0000-0000-00002F090000}"/>
    <cellStyle name="Comma 2 2 4 5 3" xfId="2357" xr:uid="{00000000-0005-0000-0000-000030090000}"/>
    <cellStyle name="Comma 2 2 4 5 4" xfId="2358" xr:uid="{00000000-0005-0000-0000-000031090000}"/>
    <cellStyle name="Comma 2 2 4 5 5" xfId="2359" xr:uid="{00000000-0005-0000-0000-000032090000}"/>
    <cellStyle name="Comma 2 2 4 5 6" xfId="2360" xr:uid="{00000000-0005-0000-0000-000033090000}"/>
    <cellStyle name="Comma 2 2 4 5 7" xfId="2361" xr:uid="{00000000-0005-0000-0000-000034090000}"/>
    <cellStyle name="Comma 2 2 4 6" xfId="2362" xr:uid="{00000000-0005-0000-0000-000035090000}"/>
    <cellStyle name="Comma 2 2 4 6 2" xfId="2363" xr:uid="{00000000-0005-0000-0000-000036090000}"/>
    <cellStyle name="Comma 2 2 4 6 3" xfId="2364" xr:uid="{00000000-0005-0000-0000-000037090000}"/>
    <cellStyle name="Comma 2 2 4 6 4" xfId="2365" xr:uid="{00000000-0005-0000-0000-000038090000}"/>
    <cellStyle name="Comma 2 2 4 6 5" xfId="2366" xr:uid="{00000000-0005-0000-0000-000039090000}"/>
    <cellStyle name="Comma 2 2 4 6 6" xfId="2367" xr:uid="{00000000-0005-0000-0000-00003A090000}"/>
    <cellStyle name="Comma 2 2 4 6 7" xfId="2368" xr:uid="{00000000-0005-0000-0000-00003B090000}"/>
    <cellStyle name="Comma 2 2 4 7" xfId="2369" xr:uid="{00000000-0005-0000-0000-00003C090000}"/>
    <cellStyle name="Comma 2 2 4 8" xfId="2370" xr:uid="{00000000-0005-0000-0000-00003D090000}"/>
    <cellStyle name="Comma 2 2 4 9" xfId="2371" xr:uid="{00000000-0005-0000-0000-00003E090000}"/>
    <cellStyle name="Comma 2 2 40" xfId="2372" xr:uid="{00000000-0005-0000-0000-00003F090000}"/>
    <cellStyle name="Comma 2 2 41" xfId="2373" xr:uid="{00000000-0005-0000-0000-000040090000}"/>
    <cellStyle name="Comma 2 2 5" xfId="2374" xr:uid="{00000000-0005-0000-0000-000041090000}"/>
    <cellStyle name="Comma 2 2 5 10" xfId="2375" xr:uid="{00000000-0005-0000-0000-000042090000}"/>
    <cellStyle name="Comma 2 2 5 11" xfId="2376" xr:uid="{00000000-0005-0000-0000-000043090000}"/>
    <cellStyle name="Comma 2 2 5 12" xfId="2377" xr:uid="{00000000-0005-0000-0000-000044090000}"/>
    <cellStyle name="Comma 2 2 5 13" xfId="2378" xr:uid="{00000000-0005-0000-0000-000045090000}"/>
    <cellStyle name="Comma 2 2 5 2" xfId="2379" xr:uid="{00000000-0005-0000-0000-000046090000}"/>
    <cellStyle name="Comma 2 2 5 2 2" xfId="2380" xr:uid="{00000000-0005-0000-0000-000047090000}"/>
    <cellStyle name="Comma 2 2 5 2 3" xfId="2381" xr:uid="{00000000-0005-0000-0000-000048090000}"/>
    <cellStyle name="Comma 2 2 5 2 4" xfId="2382" xr:uid="{00000000-0005-0000-0000-000049090000}"/>
    <cellStyle name="Comma 2 2 5 2 5" xfId="2383" xr:uid="{00000000-0005-0000-0000-00004A090000}"/>
    <cellStyle name="Comma 2 2 5 2 6" xfId="2384" xr:uid="{00000000-0005-0000-0000-00004B090000}"/>
    <cellStyle name="Comma 2 2 5 2 7" xfId="2385" xr:uid="{00000000-0005-0000-0000-00004C090000}"/>
    <cellStyle name="Comma 2 2 5 3" xfId="2386" xr:uid="{00000000-0005-0000-0000-00004D090000}"/>
    <cellStyle name="Comma 2 2 5 3 2" xfId="2387" xr:uid="{00000000-0005-0000-0000-00004E090000}"/>
    <cellStyle name="Comma 2 2 5 3 3" xfId="2388" xr:uid="{00000000-0005-0000-0000-00004F090000}"/>
    <cellStyle name="Comma 2 2 5 3 4" xfId="2389" xr:uid="{00000000-0005-0000-0000-000050090000}"/>
    <cellStyle name="Comma 2 2 5 3 5" xfId="2390" xr:uid="{00000000-0005-0000-0000-000051090000}"/>
    <cellStyle name="Comma 2 2 5 3 6" xfId="2391" xr:uid="{00000000-0005-0000-0000-000052090000}"/>
    <cellStyle name="Comma 2 2 5 3 7" xfId="2392" xr:uid="{00000000-0005-0000-0000-000053090000}"/>
    <cellStyle name="Comma 2 2 5 4" xfId="2393" xr:uid="{00000000-0005-0000-0000-000054090000}"/>
    <cellStyle name="Comma 2 2 5 4 2" xfId="2394" xr:uid="{00000000-0005-0000-0000-000055090000}"/>
    <cellStyle name="Comma 2 2 5 4 3" xfId="2395" xr:uid="{00000000-0005-0000-0000-000056090000}"/>
    <cellStyle name="Comma 2 2 5 4 4" xfId="2396" xr:uid="{00000000-0005-0000-0000-000057090000}"/>
    <cellStyle name="Comma 2 2 5 4 5" xfId="2397" xr:uid="{00000000-0005-0000-0000-000058090000}"/>
    <cellStyle name="Comma 2 2 5 4 6" xfId="2398" xr:uid="{00000000-0005-0000-0000-000059090000}"/>
    <cellStyle name="Comma 2 2 5 4 7" xfId="2399" xr:uid="{00000000-0005-0000-0000-00005A090000}"/>
    <cellStyle name="Comma 2 2 5 5" xfId="2400" xr:uid="{00000000-0005-0000-0000-00005B090000}"/>
    <cellStyle name="Comma 2 2 5 5 2" xfId="2401" xr:uid="{00000000-0005-0000-0000-00005C090000}"/>
    <cellStyle name="Comma 2 2 5 5 3" xfId="2402" xr:uid="{00000000-0005-0000-0000-00005D090000}"/>
    <cellStyle name="Comma 2 2 5 5 4" xfId="2403" xr:uid="{00000000-0005-0000-0000-00005E090000}"/>
    <cellStyle name="Comma 2 2 5 5 5" xfId="2404" xr:uid="{00000000-0005-0000-0000-00005F090000}"/>
    <cellStyle name="Comma 2 2 5 5 6" xfId="2405" xr:uid="{00000000-0005-0000-0000-000060090000}"/>
    <cellStyle name="Comma 2 2 5 5 7" xfId="2406" xr:uid="{00000000-0005-0000-0000-000061090000}"/>
    <cellStyle name="Comma 2 2 5 6" xfId="2407" xr:uid="{00000000-0005-0000-0000-000062090000}"/>
    <cellStyle name="Comma 2 2 5 6 2" xfId="2408" xr:uid="{00000000-0005-0000-0000-000063090000}"/>
    <cellStyle name="Comma 2 2 5 6 3" xfId="2409" xr:uid="{00000000-0005-0000-0000-000064090000}"/>
    <cellStyle name="Comma 2 2 5 6 4" xfId="2410" xr:uid="{00000000-0005-0000-0000-000065090000}"/>
    <cellStyle name="Comma 2 2 5 6 5" xfId="2411" xr:uid="{00000000-0005-0000-0000-000066090000}"/>
    <cellStyle name="Comma 2 2 5 6 6" xfId="2412" xr:uid="{00000000-0005-0000-0000-000067090000}"/>
    <cellStyle name="Comma 2 2 5 6 7" xfId="2413" xr:uid="{00000000-0005-0000-0000-000068090000}"/>
    <cellStyle name="Comma 2 2 5 7" xfId="2414" xr:uid="{00000000-0005-0000-0000-000069090000}"/>
    <cellStyle name="Comma 2 2 5 8" xfId="2415" xr:uid="{00000000-0005-0000-0000-00006A090000}"/>
    <cellStyle name="Comma 2 2 5 9" xfId="2416" xr:uid="{00000000-0005-0000-0000-00006B090000}"/>
    <cellStyle name="Comma 2 2 6" xfId="2417" xr:uid="{00000000-0005-0000-0000-00006C090000}"/>
    <cellStyle name="Comma 2 2 6 10" xfId="2418" xr:uid="{00000000-0005-0000-0000-00006D090000}"/>
    <cellStyle name="Comma 2 2 6 11" xfId="2419" xr:uid="{00000000-0005-0000-0000-00006E090000}"/>
    <cellStyle name="Comma 2 2 6 12" xfId="2420" xr:uid="{00000000-0005-0000-0000-00006F090000}"/>
    <cellStyle name="Comma 2 2 6 13" xfId="2421" xr:uid="{00000000-0005-0000-0000-000070090000}"/>
    <cellStyle name="Comma 2 2 6 2" xfId="2422" xr:uid="{00000000-0005-0000-0000-000071090000}"/>
    <cellStyle name="Comma 2 2 6 2 2" xfId="2423" xr:uid="{00000000-0005-0000-0000-000072090000}"/>
    <cellStyle name="Comma 2 2 6 2 3" xfId="2424" xr:uid="{00000000-0005-0000-0000-000073090000}"/>
    <cellStyle name="Comma 2 2 6 2 4" xfId="2425" xr:uid="{00000000-0005-0000-0000-000074090000}"/>
    <cellStyle name="Comma 2 2 6 2 5" xfId="2426" xr:uid="{00000000-0005-0000-0000-000075090000}"/>
    <cellStyle name="Comma 2 2 6 2 6" xfId="2427" xr:uid="{00000000-0005-0000-0000-000076090000}"/>
    <cellStyle name="Comma 2 2 6 2 7" xfId="2428" xr:uid="{00000000-0005-0000-0000-000077090000}"/>
    <cellStyle name="Comma 2 2 6 3" xfId="2429" xr:uid="{00000000-0005-0000-0000-000078090000}"/>
    <cellStyle name="Comma 2 2 6 3 2" xfId="2430" xr:uid="{00000000-0005-0000-0000-000079090000}"/>
    <cellStyle name="Comma 2 2 6 3 3" xfId="2431" xr:uid="{00000000-0005-0000-0000-00007A090000}"/>
    <cellStyle name="Comma 2 2 6 3 4" xfId="2432" xr:uid="{00000000-0005-0000-0000-00007B090000}"/>
    <cellStyle name="Comma 2 2 6 3 5" xfId="2433" xr:uid="{00000000-0005-0000-0000-00007C090000}"/>
    <cellStyle name="Comma 2 2 6 3 6" xfId="2434" xr:uid="{00000000-0005-0000-0000-00007D090000}"/>
    <cellStyle name="Comma 2 2 6 3 7" xfId="2435" xr:uid="{00000000-0005-0000-0000-00007E090000}"/>
    <cellStyle name="Comma 2 2 6 4" xfId="2436" xr:uid="{00000000-0005-0000-0000-00007F090000}"/>
    <cellStyle name="Comma 2 2 6 4 2" xfId="2437" xr:uid="{00000000-0005-0000-0000-000080090000}"/>
    <cellStyle name="Comma 2 2 6 4 3" xfId="2438" xr:uid="{00000000-0005-0000-0000-000081090000}"/>
    <cellStyle name="Comma 2 2 6 4 4" xfId="2439" xr:uid="{00000000-0005-0000-0000-000082090000}"/>
    <cellStyle name="Comma 2 2 6 4 5" xfId="2440" xr:uid="{00000000-0005-0000-0000-000083090000}"/>
    <cellStyle name="Comma 2 2 6 4 6" xfId="2441" xr:uid="{00000000-0005-0000-0000-000084090000}"/>
    <cellStyle name="Comma 2 2 6 4 7" xfId="2442" xr:uid="{00000000-0005-0000-0000-000085090000}"/>
    <cellStyle name="Comma 2 2 6 5" xfId="2443" xr:uid="{00000000-0005-0000-0000-000086090000}"/>
    <cellStyle name="Comma 2 2 6 5 2" xfId="2444" xr:uid="{00000000-0005-0000-0000-000087090000}"/>
    <cellStyle name="Comma 2 2 6 5 3" xfId="2445" xr:uid="{00000000-0005-0000-0000-000088090000}"/>
    <cellStyle name="Comma 2 2 6 5 4" xfId="2446" xr:uid="{00000000-0005-0000-0000-000089090000}"/>
    <cellStyle name="Comma 2 2 6 5 5" xfId="2447" xr:uid="{00000000-0005-0000-0000-00008A090000}"/>
    <cellStyle name="Comma 2 2 6 5 6" xfId="2448" xr:uid="{00000000-0005-0000-0000-00008B090000}"/>
    <cellStyle name="Comma 2 2 6 5 7" xfId="2449" xr:uid="{00000000-0005-0000-0000-00008C090000}"/>
    <cellStyle name="Comma 2 2 6 6" xfId="2450" xr:uid="{00000000-0005-0000-0000-00008D090000}"/>
    <cellStyle name="Comma 2 2 6 6 2" xfId="2451" xr:uid="{00000000-0005-0000-0000-00008E090000}"/>
    <cellStyle name="Comma 2 2 6 6 3" xfId="2452" xr:uid="{00000000-0005-0000-0000-00008F090000}"/>
    <cellStyle name="Comma 2 2 6 6 4" xfId="2453" xr:uid="{00000000-0005-0000-0000-000090090000}"/>
    <cellStyle name="Comma 2 2 6 6 5" xfId="2454" xr:uid="{00000000-0005-0000-0000-000091090000}"/>
    <cellStyle name="Comma 2 2 6 6 6" xfId="2455" xr:uid="{00000000-0005-0000-0000-000092090000}"/>
    <cellStyle name="Comma 2 2 6 6 7" xfId="2456" xr:uid="{00000000-0005-0000-0000-000093090000}"/>
    <cellStyle name="Comma 2 2 6 7" xfId="2457" xr:uid="{00000000-0005-0000-0000-000094090000}"/>
    <cellStyle name="Comma 2 2 6 8" xfId="2458" xr:uid="{00000000-0005-0000-0000-000095090000}"/>
    <cellStyle name="Comma 2 2 6 9" xfId="2459" xr:uid="{00000000-0005-0000-0000-000096090000}"/>
    <cellStyle name="Comma 2 2 7" xfId="2460" xr:uid="{00000000-0005-0000-0000-000097090000}"/>
    <cellStyle name="Comma 2 2 7 10" xfId="2461" xr:uid="{00000000-0005-0000-0000-000098090000}"/>
    <cellStyle name="Comma 2 2 7 11" xfId="2462" xr:uid="{00000000-0005-0000-0000-000099090000}"/>
    <cellStyle name="Comma 2 2 7 12" xfId="2463" xr:uid="{00000000-0005-0000-0000-00009A090000}"/>
    <cellStyle name="Comma 2 2 7 13" xfId="2464" xr:uid="{00000000-0005-0000-0000-00009B090000}"/>
    <cellStyle name="Comma 2 2 7 2" xfId="2465" xr:uid="{00000000-0005-0000-0000-00009C090000}"/>
    <cellStyle name="Comma 2 2 7 2 2" xfId="2466" xr:uid="{00000000-0005-0000-0000-00009D090000}"/>
    <cellStyle name="Comma 2 2 7 2 3" xfId="2467" xr:uid="{00000000-0005-0000-0000-00009E090000}"/>
    <cellStyle name="Comma 2 2 7 2 4" xfId="2468" xr:uid="{00000000-0005-0000-0000-00009F090000}"/>
    <cellStyle name="Comma 2 2 7 2 5" xfId="2469" xr:uid="{00000000-0005-0000-0000-0000A0090000}"/>
    <cellStyle name="Comma 2 2 7 2 6" xfId="2470" xr:uid="{00000000-0005-0000-0000-0000A1090000}"/>
    <cellStyle name="Comma 2 2 7 2 7" xfId="2471" xr:uid="{00000000-0005-0000-0000-0000A2090000}"/>
    <cellStyle name="Comma 2 2 7 3" xfId="2472" xr:uid="{00000000-0005-0000-0000-0000A3090000}"/>
    <cellStyle name="Comma 2 2 7 3 2" xfId="2473" xr:uid="{00000000-0005-0000-0000-0000A4090000}"/>
    <cellStyle name="Comma 2 2 7 3 3" xfId="2474" xr:uid="{00000000-0005-0000-0000-0000A5090000}"/>
    <cellStyle name="Comma 2 2 7 3 4" xfId="2475" xr:uid="{00000000-0005-0000-0000-0000A6090000}"/>
    <cellStyle name="Comma 2 2 7 3 5" xfId="2476" xr:uid="{00000000-0005-0000-0000-0000A7090000}"/>
    <cellStyle name="Comma 2 2 7 3 6" xfId="2477" xr:uid="{00000000-0005-0000-0000-0000A8090000}"/>
    <cellStyle name="Comma 2 2 7 3 7" xfId="2478" xr:uid="{00000000-0005-0000-0000-0000A9090000}"/>
    <cellStyle name="Comma 2 2 7 4" xfId="2479" xr:uid="{00000000-0005-0000-0000-0000AA090000}"/>
    <cellStyle name="Comma 2 2 7 4 2" xfId="2480" xr:uid="{00000000-0005-0000-0000-0000AB090000}"/>
    <cellStyle name="Comma 2 2 7 4 3" xfId="2481" xr:uid="{00000000-0005-0000-0000-0000AC090000}"/>
    <cellStyle name="Comma 2 2 7 4 4" xfId="2482" xr:uid="{00000000-0005-0000-0000-0000AD090000}"/>
    <cellStyle name="Comma 2 2 7 4 5" xfId="2483" xr:uid="{00000000-0005-0000-0000-0000AE090000}"/>
    <cellStyle name="Comma 2 2 7 4 6" xfId="2484" xr:uid="{00000000-0005-0000-0000-0000AF090000}"/>
    <cellStyle name="Comma 2 2 7 4 7" xfId="2485" xr:uid="{00000000-0005-0000-0000-0000B0090000}"/>
    <cellStyle name="Comma 2 2 7 5" xfId="2486" xr:uid="{00000000-0005-0000-0000-0000B1090000}"/>
    <cellStyle name="Comma 2 2 7 5 2" xfId="2487" xr:uid="{00000000-0005-0000-0000-0000B2090000}"/>
    <cellStyle name="Comma 2 2 7 5 3" xfId="2488" xr:uid="{00000000-0005-0000-0000-0000B3090000}"/>
    <cellStyle name="Comma 2 2 7 5 4" xfId="2489" xr:uid="{00000000-0005-0000-0000-0000B4090000}"/>
    <cellStyle name="Comma 2 2 7 5 5" xfId="2490" xr:uid="{00000000-0005-0000-0000-0000B5090000}"/>
    <cellStyle name="Comma 2 2 7 5 6" xfId="2491" xr:uid="{00000000-0005-0000-0000-0000B6090000}"/>
    <cellStyle name="Comma 2 2 7 5 7" xfId="2492" xr:uid="{00000000-0005-0000-0000-0000B7090000}"/>
    <cellStyle name="Comma 2 2 7 6" xfId="2493" xr:uid="{00000000-0005-0000-0000-0000B8090000}"/>
    <cellStyle name="Comma 2 2 7 6 2" xfId="2494" xr:uid="{00000000-0005-0000-0000-0000B9090000}"/>
    <cellStyle name="Comma 2 2 7 6 3" xfId="2495" xr:uid="{00000000-0005-0000-0000-0000BA090000}"/>
    <cellStyle name="Comma 2 2 7 6 4" xfId="2496" xr:uid="{00000000-0005-0000-0000-0000BB090000}"/>
    <cellStyle name="Comma 2 2 7 6 5" xfId="2497" xr:uid="{00000000-0005-0000-0000-0000BC090000}"/>
    <cellStyle name="Comma 2 2 7 6 6" xfId="2498" xr:uid="{00000000-0005-0000-0000-0000BD090000}"/>
    <cellStyle name="Comma 2 2 7 6 7" xfId="2499" xr:uid="{00000000-0005-0000-0000-0000BE090000}"/>
    <cellStyle name="Comma 2 2 7 7" xfId="2500" xr:uid="{00000000-0005-0000-0000-0000BF090000}"/>
    <cellStyle name="Comma 2 2 7 8" xfId="2501" xr:uid="{00000000-0005-0000-0000-0000C0090000}"/>
    <cellStyle name="Comma 2 2 7 9" xfId="2502" xr:uid="{00000000-0005-0000-0000-0000C1090000}"/>
    <cellStyle name="Comma 2 2 8" xfId="2503" xr:uid="{00000000-0005-0000-0000-0000C2090000}"/>
    <cellStyle name="Comma 2 2 8 10" xfId="2504" xr:uid="{00000000-0005-0000-0000-0000C3090000}"/>
    <cellStyle name="Comma 2 2 8 11" xfId="2505" xr:uid="{00000000-0005-0000-0000-0000C4090000}"/>
    <cellStyle name="Comma 2 2 8 12" xfId="2506" xr:uid="{00000000-0005-0000-0000-0000C5090000}"/>
    <cellStyle name="Comma 2 2 8 13" xfId="2507" xr:uid="{00000000-0005-0000-0000-0000C6090000}"/>
    <cellStyle name="Comma 2 2 8 2" xfId="2508" xr:uid="{00000000-0005-0000-0000-0000C7090000}"/>
    <cellStyle name="Comma 2 2 8 2 2" xfId="2509" xr:uid="{00000000-0005-0000-0000-0000C8090000}"/>
    <cellStyle name="Comma 2 2 8 2 3" xfId="2510" xr:uid="{00000000-0005-0000-0000-0000C9090000}"/>
    <cellStyle name="Comma 2 2 8 2 4" xfId="2511" xr:uid="{00000000-0005-0000-0000-0000CA090000}"/>
    <cellStyle name="Comma 2 2 8 2 5" xfId="2512" xr:uid="{00000000-0005-0000-0000-0000CB090000}"/>
    <cellStyle name="Comma 2 2 8 2 6" xfId="2513" xr:uid="{00000000-0005-0000-0000-0000CC090000}"/>
    <cellStyle name="Comma 2 2 8 2 7" xfId="2514" xr:uid="{00000000-0005-0000-0000-0000CD090000}"/>
    <cellStyle name="Comma 2 2 8 2 8" xfId="2515" xr:uid="{00000000-0005-0000-0000-0000CE090000}"/>
    <cellStyle name="Comma 2 2 8 3" xfId="2516" xr:uid="{00000000-0005-0000-0000-0000CF090000}"/>
    <cellStyle name="Comma 2 2 8 3 2" xfId="2517" xr:uid="{00000000-0005-0000-0000-0000D0090000}"/>
    <cellStyle name="Comma 2 2 8 3 3" xfId="2518" xr:uid="{00000000-0005-0000-0000-0000D1090000}"/>
    <cellStyle name="Comma 2 2 8 3 4" xfId="2519" xr:uid="{00000000-0005-0000-0000-0000D2090000}"/>
    <cellStyle name="Comma 2 2 8 3 5" xfId="2520" xr:uid="{00000000-0005-0000-0000-0000D3090000}"/>
    <cellStyle name="Comma 2 2 8 3 6" xfId="2521" xr:uid="{00000000-0005-0000-0000-0000D4090000}"/>
    <cellStyle name="Comma 2 2 8 3 7" xfId="2522" xr:uid="{00000000-0005-0000-0000-0000D5090000}"/>
    <cellStyle name="Comma 2 2 8 3 8" xfId="2523" xr:uid="{00000000-0005-0000-0000-0000D6090000}"/>
    <cellStyle name="Comma 2 2 8 4" xfId="2524" xr:uid="{00000000-0005-0000-0000-0000D7090000}"/>
    <cellStyle name="Comma 2 2 8 4 2" xfId="2525" xr:uid="{00000000-0005-0000-0000-0000D8090000}"/>
    <cellStyle name="Comma 2 2 8 4 3" xfId="2526" xr:uid="{00000000-0005-0000-0000-0000D9090000}"/>
    <cellStyle name="Comma 2 2 8 4 4" xfId="2527" xr:uid="{00000000-0005-0000-0000-0000DA090000}"/>
    <cellStyle name="Comma 2 2 8 4 5" xfId="2528" xr:uid="{00000000-0005-0000-0000-0000DB090000}"/>
    <cellStyle name="Comma 2 2 8 4 6" xfId="2529" xr:uid="{00000000-0005-0000-0000-0000DC090000}"/>
    <cellStyle name="Comma 2 2 8 4 7" xfId="2530" xr:uid="{00000000-0005-0000-0000-0000DD090000}"/>
    <cellStyle name="Comma 2 2 8 4 8" xfId="2531" xr:uid="{00000000-0005-0000-0000-0000DE090000}"/>
    <cellStyle name="Comma 2 2 8 5" xfId="2532" xr:uid="{00000000-0005-0000-0000-0000DF090000}"/>
    <cellStyle name="Comma 2 2 8 5 2" xfId="2533" xr:uid="{00000000-0005-0000-0000-0000E0090000}"/>
    <cellStyle name="Comma 2 2 8 5 3" xfId="2534" xr:uid="{00000000-0005-0000-0000-0000E1090000}"/>
    <cellStyle name="Comma 2 2 8 5 4" xfId="2535" xr:uid="{00000000-0005-0000-0000-0000E2090000}"/>
    <cellStyle name="Comma 2 2 8 5 5" xfId="2536" xr:uid="{00000000-0005-0000-0000-0000E3090000}"/>
    <cellStyle name="Comma 2 2 8 5 6" xfId="2537" xr:uid="{00000000-0005-0000-0000-0000E4090000}"/>
    <cellStyle name="Comma 2 2 8 5 7" xfId="2538" xr:uid="{00000000-0005-0000-0000-0000E5090000}"/>
    <cellStyle name="Comma 2 2 8 5 8" xfId="2539" xr:uid="{00000000-0005-0000-0000-0000E6090000}"/>
    <cellStyle name="Comma 2 2 8 6" xfId="2540" xr:uid="{00000000-0005-0000-0000-0000E7090000}"/>
    <cellStyle name="Comma 2 2 8 6 2" xfId="2541" xr:uid="{00000000-0005-0000-0000-0000E8090000}"/>
    <cellStyle name="Comma 2 2 8 6 3" xfId="2542" xr:uid="{00000000-0005-0000-0000-0000E9090000}"/>
    <cellStyle name="Comma 2 2 8 6 4" xfId="2543" xr:uid="{00000000-0005-0000-0000-0000EA090000}"/>
    <cellStyle name="Comma 2 2 8 6 5" xfId="2544" xr:uid="{00000000-0005-0000-0000-0000EB090000}"/>
    <cellStyle name="Comma 2 2 8 6 6" xfId="2545" xr:uid="{00000000-0005-0000-0000-0000EC090000}"/>
    <cellStyle name="Comma 2 2 8 6 7" xfId="2546" xr:uid="{00000000-0005-0000-0000-0000ED090000}"/>
    <cellStyle name="Comma 2 2 8 6 8" xfId="2547" xr:uid="{00000000-0005-0000-0000-0000EE090000}"/>
    <cellStyle name="Comma 2 2 8 7" xfId="2548" xr:uid="{00000000-0005-0000-0000-0000EF090000}"/>
    <cellStyle name="Comma 2 2 8 8" xfId="2549" xr:uid="{00000000-0005-0000-0000-0000F0090000}"/>
    <cellStyle name="Comma 2 2 8 9" xfId="2550" xr:uid="{00000000-0005-0000-0000-0000F1090000}"/>
    <cellStyle name="Comma 2 2 9" xfId="2551" xr:uid="{00000000-0005-0000-0000-0000F2090000}"/>
    <cellStyle name="Comma 2 2 9 10" xfId="2552" xr:uid="{00000000-0005-0000-0000-0000F3090000}"/>
    <cellStyle name="Comma 2 2 9 11" xfId="2553" xr:uid="{00000000-0005-0000-0000-0000F4090000}"/>
    <cellStyle name="Comma 2 2 9 12" xfId="2554" xr:uid="{00000000-0005-0000-0000-0000F5090000}"/>
    <cellStyle name="Comma 2 2 9 13" xfId="2555" xr:uid="{00000000-0005-0000-0000-0000F6090000}"/>
    <cellStyle name="Comma 2 2 9 2" xfId="2556" xr:uid="{00000000-0005-0000-0000-0000F7090000}"/>
    <cellStyle name="Comma 2 2 9 2 2" xfId="2557" xr:uid="{00000000-0005-0000-0000-0000F8090000}"/>
    <cellStyle name="Comma 2 2 9 2 3" xfId="2558" xr:uid="{00000000-0005-0000-0000-0000F9090000}"/>
    <cellStyle name="Comma 2 2 9 2 4" xfId="2559" xr:uid="{00000000-0005-0000-0000-0000FA090000}"/>
    <cellStyle name="Comma 2 2 9 2 5" xfId="2560" xr:uid="{00000000-0005-0000-0000-0000FB090000}"/>
    <cellStyle name="Comma 2 2 9 2 6" xfId="2561" xr:uid="{00000000-0005-0000-0000-0000FC090000}"/>
    <cellStyle name="Comma 2 2 9 2 7" xfId="2562" xr:uid="{00000000-0005-0000-0000-0000FD090000}"/>
    <cellStyle name="Comma 2 2 9 3" xfId="2563" xr:uid="{00000000-0005-0000-0000-0000FE090000}"/>
    <cellStyle name="Comma 2 2 9 3 2" xfId="2564" xr:uid="{00000000-0005-0000-0000-0000FF090000}"/>
    <cellStyle name="Comma 2 2 9 3 3" xfId="2565" xr:uid="{00000000-0005-0000-0000-0000000A0000}"/>
    <cellStyle name="Comma 2 2 9 3 4" xfId="2566" xr:uid="{00000000-0005-0000-0000-0000010A0000}"/>
    <cellStyle name="Comma 2 2 9 3 5" xfId="2567" xr:uid="{00000000-0005-0000-0000-0000020A0000}"/>
    <cellStyle name="Comma 2 2 9 3 6" xfId="2568" xr:uid="{00000000-0005-0000-0000-0000030A0000}"/>
    <cellStyle name="Comma 2 2 9 3 7" xfId="2569" xr:uid="{00000000-0005-0000-0000-0000040A0000}"/>
    <cellStyle name="Comma 2 2 9 4" xfId="2570" xr:uid="{00000000-0005-0000-0000-0000050A0000}"/>
    <cellStyle name="Comma 2 2 9 4 2" xfId="2571" xr:uid="{00000000-0005-0000-0000-0000060A0000}"/>
    <cellStyle name="Comma 2 2 9 4 3" xfId="2572" xr:uid="{00000000-0005-0000-0000-0000070A0000}"/>
    <cellStyle name="Comma 2 2 9 4 4" xfId="2573" xr:uid="{00000000-0005-0000-0000-0000080A0000}"/>
    <cellStyle name="Comma 2 2 9 4 5" xfId="2574" xr:uid="{00000000-0005-0000-0000-0000090A0000}"/>
    <cellStyle name="Comma 2 2 9 4 6" xfId="2575" xr:uid="{00000000-0005-0000-0000-00000A0A0000}"/>
    <cellStyle name="Comma 2 2 9 4 7" xfId="2576" xr:uid="{00000000-0005-0000-0000-00000B0A0000}"/>
    <cellStyle name="Comma 2 2 9 5" xfId="2577" xr:uid="{00000000-0005-0000-0000-00000C0A0000}"/>
    <cellStyle name="Comma 2 2 9 5 2" xfId="2578" xr:uid="{00000000-0005-0000-0000-00000D0A0000}"/>
    <cellStyle name="Comma 2 2 9 5 3" xfId="2579" xr:uid="{00000000-0005-0000-0000-00000E0A0000}"/>
    <cellStyle name="Comma 2 2 9 5 4" xfId="2580" xr:uid="{00000000-0005-0000-0000-00000F0A0000}"/>
    <cellStyle name="Comma 2 2 9 5 5" xfId="2581" xr:uid="{00000000-0005-0000-0000-0000100A0000}"/>
    <cellStyle name="Comma 2 2 9 5 6" xfId="2582" xr:uid="{00000000-0005-0000-0000-0000110A0000}"/>
    <cellStyle name="Comma 2 2 9 5 7" xfId="2583" xr:uid="{00000000-0005-0000-0000-0000120A0000}"/>
    <cellStyle name="Comma 2 2 9 6" xfId="2584" xr:uid="{00000000-0005-0000-0000-0000130A0000}"/>
    <cellStyle name="Comma 2 2 9 6 2" xfId="2585" xr:uid="{00000000-0005-0000-0000-0000140A0000}"/>
    <cellStyle name="Comma 2 2 9 6 3" xfId="2586" xr:uid="{00000000-0005-0000-0000-0000150A0000}"/>
    <cellStyle name="Comma 2 2 9 6 4" xfId="2587" xr:uid="{00000000-0005-0000-0000-0000160A0000}"/>
    <cellStyle name="Comma 2 2 9 6 5" xfId="2588" xr:uid="{00000000-0005-0000-0000-0000170A0000}"/>
    <cellStyle name="Comma 2 2 9 6 6" xfId="2589" xr:uid="{00000000-0005-0000-0000-0000180A0000}"/>
    <cellStyle name="Comma 2 2 9 6 7" xfId="2590" xr:uid="{00000000-0005-0000-0000-0000190A0000}"/>
    <cellStyle name="Comma 2 2 9 7" xfId="2591" xr:uid="{00000000-0005-0000-0000-00001A0A0000}"/>
    <cellStyle name="Comma 2 2 9 8" xfId="2592" xr:uid="{00000000-0005-0000-0000-00001B0A0000}"/>
    <cellStyle name="Comma 2 2 9 9" xfId="2593" xr:uid="{00000000-0005-0000-0000-00001C0A0000}"/>
    <cellStyle name="Comma 2 20" xfId="2594" xr:uid="{00000000-0005-0000-0000-00001D0A0000}"/>
    <cellStyle name="Comma 2 20 2" xfId="2595" xr:uid="{00000000-0005-0000-0000-00001E0A0000}"/>
    <cellStyle name="Comma 2 21" xfId="2596" xr:uid="{00000000-0005-0000-0000-00001F0A0000}"/>
    <cellStyle name="Comma 2 21 2" xfId="2597" xr:uid="{00000000-0005-0000-0000-0000200A0000}"/>
    <cellStyle name="Comma 2 22" xfId="2598" xr:uid="{00000000-0005-0000-0000-0000210A0000}"/>
    <cellStyle name="Comma 2 22 2" xfId="2599" xr:uid="{00000000-0005-0000-0000-0000220A0000}"/>
    <cellStyle name="Comma 2 23" xfId="2600" xr:uid="{00000000-0005-0000-0000-0000230A0000}"/>
    <cellStyle name="Comma 2 23 2" xfId="2601" xr:uid="{00000000-0005-0000-0000-0000240A0000}"/>
    <cellStyle name="Comma 2 24" xfId="2602" xr:uid="{00000000-0005-0000-0000-0000250A0000}"/>
    <cellStyle name="Comma 2 24 2" xfId="2603" xr:uid="{00000000-0005-0000-0000-0000260A0000}"/>
    <cellStyle name="Comma 2 25" xfId="2604" xr:uid="{00000000-0005-0000-0000-0000270A0000}"/>
    <cellStyle name="Comma 2 25 2" xfId="2605" xr:uid="{00000000-0005-0000-0000-0000280A0000}"/>
    <cellStyle name="Comma 2 26" xfId="2606" xr:uid="{00000000-0005-0000-0000-0000290A0000}"/>
    <cellStyle name="Comma 2 26 2" xfId="2607" xr:uid="{00000000-0005-0000-0000-00002A0A0000}"/>
    <cellStyle name="Comma 2 27" xfId="2608" xr:uid="{00000000-0005-0000-0000-00002B0A0000}"/>
    <cellStyle name="Comma 2 27 10" xfId="2609" xr:uid="{00000000-0005-0000-0000-00002C0A0000}"/>
    <cellStyle name="Comma 2 27 11" xfId="2610" xr:uid="{00000000-0005-0000-0000-00002D0A0000}"/>
    <cellStyle name="Comma 2 27 12" xfId="2611" xr:uid="{00000000-0005-0000-0000-00002E0A0000}"/>
    <cellStyle name="Comma 2 27 2" xfId="2612" xr:uid="{00000000-0005-0000-0000-00002F0A0000}"/>
    <cellStyle name="Comma 2 27 2 2" xfId="2613" xr:uid="{00000000-0005-0000-0000-0000300A0000}"/>
    <cellStyle name="Comma 2 27 2 3" xfId="2614" xr:uid="{00000000-0005-0000-0000-0000310A0000}"/>
    <cellStyle name="Comma 2 27 2 4" xfId="2615" xr:uid="{00000000-0005-0000-0000-0000320A0000}"/>
    <cellStyle name="Comma 2 27 2 5" xfId="2616" xr:uid="{00000000-0005-0000-0000-0000330A0000}"/>
    <cellStyle name="Comma 2 27 2 6" xfId="2617" xr:uid="{00000000-0005-0000-0000-0000340A0000}"/>
    <cellStyle name="Comma 2 27 2 7" xfId="2618" xr:uid="{00000000-0005-0000-0000-0000350A0000}"/>
    <cellStyle name="Comma 2 27 3" xfId="2619" xr:uid="{00000000-0005-0000-0000-0000360A0000}"/>
    <cellStyle name="Comma 2 27 3 2" xfId="2620" xr:uid="{00000000-0005-0000-0000-0000370A0000}"/>
    <cellStyle name="Comma 2 27 3 3" xfId="2621" xr:uid="{00000000-0005-0000-0000-0000380A0000}"/>
    <cellStyle name="Comma 2 27 3 4" xfId="2622" xr:uid="{00000000-0005-0000-0000-0000390A0000}"/>
    <cellStyle name="Comma 2 27 3 5" xfId="2623" xr:uid="{00000000-0005-0000-0000-00003A0A0000}"/>
    <cellStyle name="Comma 2 27 3 6" xfId="2624" xr:uid="{00000000-0005-0000-0000-00003B0A0000}"/>
    <cellStyle name="Comma 2 27 3 7" xfId="2625" xr:uid="{00000000-0005-0000-0000-00003C0A0000}"/>
    <cellStyle name="Comma 2 27 4" xfId="2626" xr:uid="{00000000-0005-0000-0000-00003D0A0000}"/>
    <cellStyle name="Comma 2 27 4 2" xfId="2627" xr:uid="{00000000-0005-0000-0000-00003E0A0000}"/>
    <cellStyle name="Comma 2 27 4 3" xfId="2628" xr:uid="{00000000-0005-0000-0000-00003F0A0000}"/>
    <cellStyle name="Comma 2 27 4 4" xfId="2629" xr:uid="{00000000-0005-0000-0000-0000400A0000}"/>
    <cellStyle name="Comma 2 27 4 5" xfId="2630" xr:uid="{00000000-0005-0000-0000-0000410A0000}"/>
    <cellStyle name="Comma 2 27 4 6" xfId="2631" xr:uid="{00000000-0005-0000-0000-0000420A0000}"/>
    <cellStyle name="Comma 2 27 4 7" xfId="2632" xr:uid="{00000000-0005-0000-0000-0000430A0000}"/>
    <cellStyle name="Comma 2 27 5" xfId="2633" xr:uid="{00000000-0005-0000-0000-0000440A0000}"/>
    <cellStyle name="Comma 2 27 5 2" xfId="2634" xr:uid="{00000000-0005-0000-0000-0000450A0000}"/>
    <cellStyle name="Comma 2 27 5 3" xfId="2635" xr:uid="{00000000-0005-0000-0000-0000460A0000}"/>
    <cellStyle name="Comma 2 27 5 4" xfId="2636" xr:uid="{00000000-0005-0000-0000-0000470A0000}"/>
    <cellStyle name="Comma 2 27 5 5" xfId="2637" xr:uid="{00000000-0005-0000-0000-0000480A0000}"/>
    <cellStyle name="Comma 2 27 5 6" xfId="2638" xr:uid="{00000000-0005-0000-0000-0000490A0000}"/>
    <cellStyle name="Comma 2 27 5 7" xfId="2639" xr:uid="{00000000-0005-0000-0000-00004A0A0000}"/>
    <cellStyle name="Comma 2 27 6" xfId="2640" xr:uid="{00000000-0005-0000-0000-00004B0A0000}"/>
    <cellStyle name="Comma 2 27 6 2" xfId="2641" xr:uid="{00000000-0005-0000-0000-00004C0A0000}"/>
    <cellStyle name="Comma 2 27 6 3" xfId="2642" xr:uid="{00000000-0005-0000-0000-00004D0A0000}"/>
    <cellStyle name="Comma 2 27 6 4" xfId="2643" xr:uid="{00000000-0005-0000-0000-00004E0A0000}"/>
    <cellStyle name="Comma 2 27 6 5" xfId="2644" xr:uid="{00000000-0005-0000-0000-00004F0A0000}"/>
    <cellStyle name="Comma 2 27 6 6" xfId="2645" xr:uid="{00000000-0005-0000-0000-0000500A0000}"/>
    <cellStyle name="Comma 2 27 6 7" xfId="2646" xr:uid="{00000000-0005-0000-0000-0000510A0000}"/>
    <cellStyle name="Comma 2 27 7" xfId="2647" xr:uid="{00000000-0005-0000-0000-0000520A0000}"/>
    <cellStyle name="Comma 2 27 8" xfId="2648" xr:uid="{00000000-0005-0000-0000-0000530A0000}"/>
    <cellStyle name="Comma 2 27 9" xfId="2649" xr:uid="{00000000-0005-0000-0000-0000540A0000}"/>
    <cellStyle name="Comma 2 28" xfId="2650" xr:uid="{00000000-0005-0000-0000-0000550A0000}"/>
    <cellStyle name="Comma 2 28 2" xfId="2651" xr:uid="{00000000-0005-0000-0000-0000560A0000}"/>
    <cellStyle name="Comma 2 29" xfId="2652" xr:uid="{00000000-0005-0000-0000-0000570A0000}"/>
    <cellStyle name="Comma 2 29 2" xfId="2653" xr:uid="{00000000-0005-0000-0000-0000580A0000}"/>
    <cellStyle name="Comma 2 3" xfId="2654" xr:uid="{00000000-0005-0000-0000-0000590A0000}"/>
    <cellStyle name="Comma 2 3 2" xfId="2655" xr:uid="{00000000-0005-0000-0000-00005A0A0000}"/>
    <cellStyle name="Comma 2 3 2 2" xfId="2656" xr:uid="{00000000-0005-0000-0000-00005B0A0000}"/>
    <cellStyle name="Comma 2 3 2 3" xfId="2657" xr:uid="{00000000-0005-0000-0000-00005C0A0000}"/>
    <cellStyle name="Comma 2 3 3" xfId="2658" xr:uid="{00000000-0005-0000-0000-00005D0A0000}"/>
    <cellStyle name="Comma 2 3 4" xfId="2659" xr:uid="{00000000-0005-0000-0000-00005E0A0000}"/>
    <cellStyle name="Comma 2 3 5" xfId="2660" xr:uid="{00000000-0005-0000-0000-00005F0A0000}"/>
    <cellStyle name="Comma 2 3 5 2" xfId="2661" xr:uid="{00000000-0005-0000-0000-0000600A0000}"/>
    <cellStyle name="Comma 2 3 5 3" xfId="2662" xr:uid="{00000000-0005-0000-0000-0000610A0000}"/>
    <cellStyle name="Comma 2 3 5 4" xfId="2663" xr:uid="{00000000-0005-0000-0000-0000620A0000}"/>
    <cellStyle name="Comma 2 3 5 5" xfId="2664" xr:uid="{00000000-0005-0000-0000-0000630A0000}"/>
    <cellStyle name="Comma 2 3 5 6" xfId="2665" xr:uid="{00000000-0005-0000-0000-0000640A0000}"/>
    <cellStyle name="Comma 2 3 5 7" xfId="2666" xr:uid="{00000000-0005-0000-0000-0000650A0000}"/>
    <cellStyle name="Comma 2 3 6" xfId="2667" xr:uid="{00000000-0005-0000-0000-0000660A0000}"/>
    <cellStyle name="Comma 2 3 6 2" xfId="2668" xr:uid="{00000000-0005-0000-0000-0000670A0000}"/>
    <cellStyle name="Comma 2 3 6 2 2" xfId="2669" xr:uid="{00000000-0005-0000-0000-0000680A0000}"/>
    <cellStyle name="Comma 2 3 6 2 2 2" xfId="2670" xr:uid="{00000000-0005-0000-0000-0000690A0000}"/>
    <cellStyle name="Comma 2 3 6 2 2 2 2" xfId="2671" xr:uid="{00000000-0005-0000-0000-00006A0A0000}"/>
    <cellStyle name="Comma 2 3 6 2 2 3" xfId="2672" xr:uid="{00000000-0005-0000-0000-00006B0A0000}"/>
    <cellStyle name="Comma 2 3 6 2 3" xfId="2673" xr:uid="{00000000-0005-0000-0000-00006C0A0000}"/>
    <cellStyle name="Comma 2 3 6 2 3 2" xfId="2674" xr:uid="{00000000-0005-0000-0000-00006D0A0000}"/>
    <cellStyle name="Comma 2 3 6 2 4" xfId="2675" xr:uid="{00000000-0005-0000-0000-00006E0A0000}"/>
    <cellStyle name="Comma 2 3 6 3" xfId="2676" xr:uid="{00000000-0005-0000-0000-00006F0A0000}"/>
    <cellStyle name="Comma 2 3 6 3 2" xfId="2677" xr:uid="{00000000-0005-0000-0000-0000700A0000}"/>
    <cellStyle name="Comma 2 3 6 3 2 2" xfId="2678" xr:uid="{00000000-0005-0000-0000-0000710A0000}"/>
    <cellStyle name="Comma 2 3 6 3 3" xfId="2679" xr:uid="{00000000-0005-0000-0000-0000720A0000}"/>
    <cellStyle name="Comma 2 3 6 4" xfId="2680" xr:uid="{00000000-0005-0000-0000-0000730A0000}"/>
    <cellStyle name="Comma 2 3 6 5" xfId="2681" xr:uid="{00000000-0005-0000-0000-0000740A0000}"/>
    <cellStyle name="Comma 2 3 6 5 2" xfId="2682" xr:uid="{00000000-0005-0000-0000-0000750A0000}"/>
    <cellStyle name="Comma 2 3 6 6" xfId="2683" xr:uid="{00000000-0005-0000-0000-0000760A0000}"/>
    <cellStyle name="Comma 2 3 7" xfId="2684" xr:uid="{00000000-0005-0000-0000-0000770A0000}"/>
    <cellStyle name="Comma 2 3 7 2" xfId="2685" xr:uid="{00000000-0005-0000-0000-0000780A0000}"/>
    <cellStyle name="Comma 2 3 7 2 2" xfId="2686" xr:uid="{00000000-0005-0000-0000-0000790A0000}"/>
    <cellStyle name="Comma 2 3 7 2 2 2" xfId="2687" xr:uid="{00000000-0005-0000-0000-00007A0A0000}"/>
    <cellStyle name="Comma 2 3 7 2 2 2 2" xfId="2688" xr:uid="{00000000-0005-0000-0000-00007B0A0000}"/>
    <cellStyle name="Comma 2 3 7 2 2 3" xfId="2689" xr:uid="{00000000-0005-0000-0000-00007C0A0000}"/>
    <cellStyle name="Comma 2 3 7 2 3" xfId="2690" xr:uid="{00000000-0005-0000-0000-00007D0A0000}"/>
    <cellStyle name="Comma 2 3 7 2 3 2" xfId="2691" xr:uid="{00000000-0005-0000-0000-00007E0A0000}"/>
    <cellStyle name="Comma 2 3 7 2 4" xfId="2692" xr:uid="{00000000-0005-0000-0000-00007F0A0000}"/>
    <cellStyle name="Comma 2 3 7 3" xfId="2693" xr:uid="{00000000-0005-0000-0000-0000800A0000}"/>
    <cellStyle name="Comma 2 3 7 3 2" xfId="2694" xr:uid="{00000000-0005-0000-0000-0000810A0000}"/>
    <cellStyle name="Comma 2 3 7 3 2 2" xfId="2695" xr:uid="{00000000-0005-0000-0000-0000820A0000}"/>
    <cellStyle name="Comma 2 3 7 3 3" xfId="2696" xr:uid="{00000000-0005-0000-0000-0000830A0000}"/>
    <cellStyle name="Comma 2 3 7 4" xfId="2697" xr:uid="{00000000-0005-0000-0000-0000840A0000}"/>
    <cellStyle name="Comma 2 3 7 4 2" xfId="2698" xr:uid="{00000000-0005-0000-0000-0000850A0000}"/>
    <cellStyle name="Comma 2 3 7 5" xfId="2699" xr:uid="{00000000-0005-0000-0000-0000860A0000}"/>
    <cellStyle name="Comma 2 3 8" xfId="2700" xr:uid="{00000000-0005-0000-0000-0000870A0000}"/>
    <cellStyle name="Comma 2 30" xfId="2701" xr:uid="{00000000-0005-0000-0000-0000880A0000}"/>
    <cellStyle name="Comma 2 30 2" xfId="2702" xr:uid="{00000000-0005-0000-0000-0000890A0000}"/>
    <cellStyle name="Comma 2 31" xfId="2703" xr:uid="{00000000-0005-0000-0000-00008A0A0000}"/>
    <cellStyle name="Comma 2 31 2" xfId="2704" xr:uid="{00000000-0005-0000-0000-00008B0A0000}"/>
    <cellStyle name="Comma 2 32" xfId="2705" xr:uid="{00000000-0005-0000-0000-00008C0A0000}"/>
    <cellStyle name="Comma 2 32 2" xfId="2706" xr:uid="{00000000-0005-0000-0000-00008D0A0000}"/>
    <cellStyle name="Comma 2 33" xfId="2707" xr:uid="{00000000-0005-0000-0000-00008E0A0000}"/>
    <cellStyle name="Comma 2 34" xfId="2708" xr:uid="{00000000-0005-0000-0000-00008F0A0000}"/>
    <cellStyle name="Comma 2 35" xfId="2709" xr:uid="{00000000-0005-0000-0000-0000900A0000}"/>
    <cellStyle name="Comma 2 36" xfId="2710" xr:uid="{00000000-0005-0000-0000-0000910A0000}"/>
    <cellStyle name="Comma 2 37" xfId="2711" xr:uid="{00000000-0005-0000-0000-0000920A0000}"/>
    <cellStyle name="Comma 2 37 2" xfId="2712" xr:uid="{00000000-0005-0000-0000-0000930A0000}"/>
    <cellStyle name="Comma 2 37 2 2" xfId="2713" xr:uid="{00000000-0005-0000-0000-0000940A0000}"/>
    <cellStyle name="Comma 2 37 2 2 2" xfId="2714" xr:uid="{00000000-0005-0000-0000-0000950A0000}"/>
    <cellStyle name="Comma 2 37 2 2 2 2" xfId="2715" xr:uid="{00000000-0005-0000-0000-0000960A0000}"/>
    <cellStyle name="Comma 2 37 2 2 2 2 2" xfId="2716" xr:uid="{00000000-0005-0000-0000-0000970A0000}"/>
    <cellStyle name="Comma 2 37 2 2 2 3" xfId="2717" xr:uid="{00000000-0005-0000-0000-0000980A0000}"/>
    <cellStyle name="Comma 2 37 2 2 3" xfId="2718" xr:uid="{00000000-0005-0000-0000-0000990A0000}"/>
    <cellStyle name="Comma 2 37 2 2 3 2" xfId="2719" xr:uid="{00000000-0005-0000-0000-00009A0A0000}"/>
    <cellStyle name="Comma 2 37 2 2 4" xfId="2720" xr:uid="{00000000-0005-0000-0000-00009B0A0000}"/>
    <cellStyle name="Comma 2 37 2 3" xfId="2721" xr:uid="{00000000-0005-0000-0000-00009C0A0000}"/>
    <cellStyle name="Comma 2 37 2 3 2" xfId="2722" xr:uid="{00000000-0005-0000-0000-00009D0A0000}"/>
    <cellStyle name="Comma 2 37 2 3 2 2" xfId="2723" xr:uid="{00000000-0005-0000-0000-00009E0A0000}"/>
    <cellStyle name="Comma 2 37 2 3 3" xfId="2724" xr:uid="{00000000-0005-0000-0000-00009F0A0000}"/>
    <cellStyle name="Comma 2 37 2 4" xfId="2725" xr:uid="{00000000-0005-0000-0000-0000A00A0000}"/>
    <cellStyle name="Comma 2 37 2 4 2" xfId="2726" xr:uid="{00000000-0005-0000-0000-0000A10A0000}"/>
    <cellStyle name="Comma 2 37 2 4 2 2" xfId="2727" xr:uid="{00000000-0005-0000-0000-0000A20A0000}"/>
    <cellStyle name="Comma 2 37 2 4 3" xfId="2728" xr:uid="{00000000-0005-0000-0000-0000A30A0000}"/>
    <cellStyle name="Comma 2 37 2 5" xfId="2729" xr:uid="{00000000-0005-0000-0000-0000A40A0000}"/>
    <cellStyle name="Comma 2 37 2 5 2" xfId="2730" xr:uid="{00000000-0005-0000-0000-0000A50A0000}"/>
    <cellStyle name="Comma 2 37 2 6" xfId="2731" xr:uid="{00000000-0005-0000-0000-0000A60A0000}"/>
    <cellStyle name="Comma 2 37 3" xfId="2732" xr:uid="{00000000-0005-0000-0000-0000A70A0000}"/>
    <cellStyle name="Comma 2 37 3 2" xfId="2733" xr:uid="{00000000-0005-0000-0000-0000A80A0000}"/>
    <cellStyle name="Comma 2 37 3 2 2" xfId="2734" xr:uid="{00000000-0005-0000-0000-0000A90A0000}"/>
    <cellStyle name="Comma 2 37 3 2 2 2" xfId="2735" xr:uid="{00000000-0005-0000-0000-0000AA0A0000}"/>
    <cellStyle name="Comma 2 37 3 2 3" xfId="2736" xr:uid="{00000000-0005-0000-0000-0000AB0A0000}"/>
    <cellStyle name="Comma 2 37 3 3" xfId="2737" xr:uid="{00000000-0005-0000-0000-0000AC0A0000}"/>
    <cellStyle name="Comma 2 37 3 3 2" xfId="2738" xr:uid="{00000000-0005-0000-0000-0000AD0A0000}"/>
    <cellStyle name="Comma 2 37 3 3 2 2" xfId="2739" xr:uid="{00000000-0005-0000-0000-0000AE0A0000}"/>
    <cellStyle name="Comma 2 37 3 3 3" xfId="2740" xr:uid="{00000000-0005-0000-0000-0000AF0A0000}"/>
    <cellStyle name="Comma 2 37 3 4" xfId="2741" xr:uid="{00000000-0005-0000-0000-0000B00A0000}"/>
    <cellStyle name="Comma 2 37 3 4 2" xfId="2742" xr:uid="{00000000-0005-0000-0000-0000B10A0000}"/>
    <cellStyle name="Comma 2 37 3 5" xfId="2743" xr:uid="{00000000-0005-0000-0000-0000B20A0000}"/>
    <cellStyle name="Comma 2 37 4" xfId="2744" xr:uid="{00000000-0005-0000-0000-0000B30A0000}"/>
    <cellStyle name="Comma 2 37 4 2" xfId="2745" xr:uid="{00000000-0005-0000-0000-0000B40A0000}"/>
    <cellStyle name="Comma 2 37 4 2 2" xfId="2746" xr:uid="{00000000-0005-0000-0000-0000B50A0000}"/>
    <cellStyle name="Comma 2 37 4 3" xfId="2747" xr:uid="{00000000-0005-0000-0000-0000B60A0000}"/>
    <cellStyle name="Comma 2 37 5" xfId="2748" xr:uid="{00000000-0005-0000-0000-0000B70A0000}"/>
    <cellStyle name="Comma 2 37 6" xfId="2749" xr:uid="{00000000-0005-0000-0000-0000B80A0000}"/>
    <cellStyle name="Comma 2 38" xfId="2750" xr:uid="{00000000-0005-0000-0000-0000B90A0000}"/>
    <cellStyle name="Comma 2 38 2" xfId="2751" xr:uid="{00000000-0005-0000-0000-0000BA0A0000}"/>
    <cellStyle name="Comma 2 38 2 2" xfId="2752" xr:uid="{00000000-0005-0000-0000-0000BB0A0000}"/>
    <cellStyle name="Comma 2 38 2 2 2" xfId="2753" xr:uid="{00000000-0005-0000-0000-0000BC0A0000}"/>
    <cellStyle name="Comma 2 38 2 2 3" xfId="2754" xr:uid="{00000000-0005-0000-0000-0000BD0A0000}"/>
    <cellStyle name="Comma 2 38 2 2 3 2" xfId="2755" xr:uid="{00000000-0005-0000-0000-0000BE0A0000}"/>
    <cellStyle name="Comma 2 38 2 2 4" xfId="2756" xr:uid="{00000000-0005-0000-0000-0000BF0A0000}"/>
    <cellStyle name="Comma 2 38 2 3" xfId="2757" xr:uid="{00000000-0005-0000-0000-0000C00A0000}"/>
    <cellStyle name="Comma 2 38 2 4" xfId="2758" xr:uid="{00000000-0005-0000-0000-0000C10A0000}"/>
    <cellStyle name="Comma 2 38 2 5" xfId="2759" xr:uid="{00000000-0005-0000-0000-0000C20A0000}"/>
    <cellStyle name="Comma 2 38 2 5 2" xfId="2760" xr:uid="{00000000-0005-0000-0000-0000C30A0000}"/>
    <cellStyle name="Comma 2 38 2 6" xfId="2761" xr:uid="{00000000-0005-0000-0000-0000C40A0000}"/>
    <cellStyle name="Comma 2 38 3" xfId="2762" xr:uid="{00000000-0005-0000-0000-0000C50A0000}"/>
    <cellStyle name="Comma 2 38 3 2" xfId="2763" xr:uid="{00000000-0005-0000-0000-0000C60A0000}"/>
    <cellStyle name="Comma 2 38 3 2 2" xfId="2764" xr:uid="{00000000-0005-0000-0000-0000C70A0000}"/>
    <cellStyle name="Comma 2 38 3 2 2 2" xfId="2765" xr:uid="{00000000-0005-0000-0000-0000C80A0000}"/>
    <cellStyle name="Comma 2 38 3 2 3" xfId="2766" xr:uid="{00000000-0005-0000-0000-0000C90A0000}"/>
    <cellStyle name="Comma 2 38 3 3" xfId="2767" xr:uid="{00000000-0005-0000-0000-0000CA0A0000}"/>
    <cellStyle name="Comma 2 38 3 3 2" xfId="2768" xr:uid="{00000000-0005-0000-0000-0000CB0A0000}"/>
    <cellStyle name="Comma 2 38 3 4" xfId="2769" xr:uid="{00000000-0005-0000-0000-0000CC0A0000}"/>
    <cellStyle name="Comma 2 38 4" xfId="2770" xr:uid="{00000000-0005-0000-0000-0000CD0A0000}"/>
    <cellStyle name="Comma 2 38 4 2" xfId="2771" xr:uid="{00000000-0005-0000-0000-0000CE0A0000}"/>
    <cellStyle name="Comma 2 38 4 2 2" xfId="2772" xr:uid="{00000000-0005-0000-0000-0000CF0A0000}"/>
    <cellStyle name="Comma 2 38 4 3" xfId="2773" xr:uid="{00000000-0005-0000-0000-0000D00A0000}"/>
    <cellStyle name="Comma 2 38 5" xfId="2774" xr:uid="{00000000-0005-0000-0000-0000D10A0000}"/>
    <cellStyle name="Comma 2 38 6" xfId="2775" xr:uid="{00000000-0005-0000-0000-0000D20A0000}"/>
    <cellStyle name="Comma 2 39" xfId="2776" xr:uid="{00000000-0005-0000-0000-0000D30A0000}"/>
    <cellStyle name="Comma 2 39 2" xfId="2777" xr:uid="{00000000-0005-0000-0000-0000D40A0000}"/>
    <cellStyle name="Comma 2 39 2 2" xfId="2778" xr:uid="{00000000-0005-0000-0000-0000D50A0000}"/>
    <cellStyle name="Comma 2 39 2 2 2" xfId="2779" xr:uid="{00000000-0005-0000-0000-0000D60A0000}"/>
    <cellStyle name="Comma 2 39 2 3" xfId="2780" xr:uid="{00000000-0005-0000-0000-0000D70A0000}"/>
    <cellStyle name="Comma 2 39 2 4" xfId="2781" xr:uid="{00000000-0005-0000-0000-0000D80A0000}"/>
    <cellStyle name="Comma 2 39 2 5" xfId="2782" xr:uid="{00000000-0005-0000-0000-0000D90A0000}"/>
    <cellStyle name="Comma 2 39 3" xfId="2783" xr:uid="{00000000-0005-0000-0000-0000DA0A0000}"/>
    <cellStyle name="Comma 2 39 3 2" xfId="2784" xr:uid="{00000000-0005-0000-0000-0000DB0A0000}"/>
    <cellStyle name="Comma 2 39 3 3" xfId="2785" xr:uid="{00000000-0005-0000-0000-0000DC0A0000}"/>
    <cellStyle name="Comma 2 39 4" xfId="2786" xr:uid="{00000000-0005-0000-0000-0000DD0A0000}"/>
    <cellStyle name="Comma 2 39 5" xfId="2787" xr:uid="{00000000-0005-0000-0000-0000DE0A0000}"/>
    <cellStyle name="Comma 2 39 6" xfId="2788" xr:uid="{00000000-0005-0000-0000-0000DF0A0000}"/>
    <cellStyle name="Comma 2 39 7" xfId="2789" xr:uid="{00000000-0005-0000-0000-0000E00A0000}"/>
    <cellStyle name="Comma 2 39 8" xfId="2790" xr:uid="{00000000-0005-0000-0000-0000E10A0000}"/>
    <cellStyle name="Comma 2 4" xfId="2791" xr:uid="{00000000-0005-0000-0000-0000E20A0000}"/>
    <cellStyle name="Comma 2 4 2" xfId="2792" xr:uid="{00000000-0005-0000-0000-0000E30A0000}"/>
    <cellStyle name="Comma 2 4 3" xfId="2793" xr:uid="{00000000-0005-0000-0000-0000E40A0000}"/>
    <cellStyle name="Comma 2 4 4" xfId="2794" xr:uid="{00000000-0005-0000-0000-0000E50A0000}"/>
    <cellStyle name="Comma 2 4 5" xfId="2795" xr:uid="{00000000-0005-0000-0000-0000E60A0000}"/>
    <cellStyle name="Comma 2 4 5 2" xfId="2796" xr:uid="{00000000-0005-0000-0000-0000E70A0000}"/>
    <cellStyle name="Comma 2 4 5 3" xfId="2797" xr:uid="{00000000-0005-0000-0000-0000E80A0000}"/>
    <cellStyle name="Comma 2 4 6" xfId="2798" xr:uid="{00000000-0005-0000-0000-0000E90A0000}"/>
    <cellStyle name="Comma 2 40" xfId="2799" xr:uid="{00000000-0005-0000-0000-0000EA0A0000}"/>
    <cellStyle name="Comma 2 40 2" xfId="2800" xr:uid="{00000000-0005-0000-0000-0000EB0A0000}"/>
    <cellStyle name="Comma 2 40 2 2" xfId="2801" xr:uid="{00000000-0005-0000-0000-0000EC0A0000}"/>
    <cellStyle name="Comma 2 40 2 3" xfId="2802" xr:uid="{00000000-0005-0000-0000-0000ED0A0000}"/>
    <cellStyle name="Comma 2 40 3" xfId="4" xr:uid="{00000000-0005-0000-0000-0000EE0A0000}"/>
    <cellStyle name="Comma 2 40 3 2" xfId="2803" xr:uid="{00000000-0005-0000-0000-0000EF0A0000}"/>
    <cellStyle name="Comma 2 40 3 2 2" xfId="2804" xr:uid="{00000000-0005-0000-0000-0000F00A0000}"/>
    <cellStyle name="Comma 2 40 3 3" xfId="2805" xr:uid="{00000000-0005-0000-0000-0000F10A0000}"/>
    <cellStyle name="Comma 2 40 4" xfId="2806" xr:uid="{00000000-0005-0000-0000-0000F20A0000}"/>
    <cellStyle name="Comma 2 40 4 2" xfId="2807" xr:uid="{00000000-0005-0000-0000-0000F30A0000}"/>
    <cellStyle name="Comma 2 40 4 2 2" xfId="2808" xr:uid="{00000000-0005-0000-0000-0000F40A0000}"/>
    <cellStyle name="Comma 2 40 4 3" xfId="2809" xr:uid="{00000000-0005-0000-0000-0000F50A0000}"/>
    <cellStyle name="Comma 2 40 5" xfId="2810" xr:uid="{00000000-0005-0000-0000-0000F60A0000}"/>
    <cellStyle name="Comma 2 41" xfId="2811" xr:uid="{00000000-0005-0000-0000-0000F70A0000}"/>
    <cellStyle name="Comma 2 41 2" xfId="2812" xr:uid="{00000000-0005-0000-0000-0000F80A0000}"/>
    <cellStyle name="Comma 2 41 3" xfId="2813" xr:uid="{00000000-0005-0000-0000-0000F90A0000}"/>
    <cellStyle name="Comma 2 42" xfId="2814" xr:uid="{00000000-0005-0000-0000-0000FA0A0000}"/>
    <cellStyle name="Comma 2 43" xfId="2815" xr:uid="{00000000-0005-0000-0000-0000FB0A0000}"/>
    <cellStyle name="Comma 2 43 2" xfId="2816" xr:uid="{00000000-0005-0000-0000-0000FC0A0000}"/>
    <cellStyle name="Comma 2 43 3" xfId="2817" xr:uid="{00000000-0005-0000-0000-0000FD0A0000}"/>
    <cellStyle name="Comma 2 43 3 2" xfId="2818" xr:uid="{00000000-0005-0000-0000-0000FE0A0000}"/>
    <cellStyle name="Comma 2 43 4" xfId="2819" xr:uid="{00000000-0005-0000-0000-0000FF0A0000}"/>
    <cellStyle name="Comma 2 44" xfId="2820" xr:uid="{00000000-0005-0000-0000-0000000B0000}"/>
    <cellStyle name="Comma 2 45" xfId="2821" xr:uid="{00000000-0005-0000-0000-0000010B0000}"/>
    <cellStyle name="Comma 2 46" xfId="2822" xr:uid="{00000000-0005-0000-0000-0000020B0000}"/>
    <cellStyle name="Comma 2 47" xfId="2823" xr:uid="{00000000-0005-0000-0000-0000030B0000}"/>
    <cellStyle name="Comma 2 48" xfId="2824" xr:uid="{00000000-0005-0000-0000-0000040B0000}"/>
    <cellStyle name="Comma 2 49" xfId="2825" xr:uid="{00000000-0005-0000-0000-0000050B0000}"/>
    <cellStyle name="Comma 2 5" xfId="2826" xr:uid="{00000000-0005-0000-0000-0000060B0000}"/>
    <cellStyle name="Comma 2 5 2" xfId="2827" xr:uid="{00000000-0005-0000-0000-0000070B0000}"/>
    <cellStyle name="Comma 2 5 3" xfId="2828" xr:uid="{00000000-0005-0000-0000-0000080B0000}"/>
    <cellStyle name="Comma 2 5 3 2" xfId="2829" xr:uid="{00000000-0005-0000-0000-0000090B0000}"/>
    <cellStyle name="Comma 2 5 3 3" xfId="2830" xr:uid="{00000000-0005-0000-0000-00000A0B0000}"/>
    <cellStyle name="Comma 2 5 4" xfId="2831" xr:uid="{00000000-0005-0000-0000-00000B0B0000}"/>
    <cellStyle name="Comma 2 50" xfId="1069" xr:uid="{00000000-0005-0000-0000-00000C0B0000}"/>
    <cellStyle name="Comma 2 6" xfId="2832" xr:uid="{00000000-0005-0000-0000-00000D0B0000}"/>
    <cellStyle name="Comma 2 6 2" xfId="2833" xr:uid="{00000000-0005-0000-0000-00000E0B0000}"/>
    <cellStyle name="Comma 2 6 2 2" xfId="2834" xr:uid="{00000000-0005-0000-0000-00000F0B0000}"/>
    <cellStyle name="Comma 2 6 2 3" xfId="2835" xr:uid="{00000000-0005-0000-0000-0000100B0000}"/>
    <cellStyle name="Comma 2 6 2 4" xfId="2836" xr:uid="{00000000-0005-0000-0000-0000110B0000}"/>
    <cellStyle name="Comma 2 6 2 5" xfId="2837" xr:uid="{00000000-0005-0000-0000-0000120B0000}"/>
    <cellStyle name="Comma 2 6 2 6" xfId="2838" xr:uid="{00000000-0005-0000-0000-0000130B0000}"/>
    <cellStyle name="Comma 2 6 2 7" xfId="2839" xr:uid="{00000000-0005-0000-0000-0000140B0000}"/>
    <cellStyle name="Comma 2 6 3" xfId="2840" xr:uid="{00000000-0005-0000-0000-0000150B0000}"/>
    <cellStyle name="Comma 2 6 4" xfId="2841" xr:uid="{00000000-0005-0000-0000-0000160B0000}"/>
    <cellStyle name="Comma 2 6 4 2" xfId="2842" xr:uid="{00000000-0005-0000-0000-0000170B0000}"/>
    <cellStyle name="Comma 2 6 5" xfId="2843" xr:uid="{00000000-0005-0000-0000-0000180B0000}"/>
    <cellStyle name="Comma 2 7" xfId="2844" xr:uid="{00000000-0005-0000-0000-0000190B0000}"/>
    <cellStyle name="Comma 2 7 2" xfId="2845" xr:uid="{00000000-0005-0000-0000-00001A0B0000}"/>
    <cellStyle name="Comma 2 7 2 2" xfId="2846" xr:uid="{00000000-0005-0000-0000-00001B0B0000}"/>
    <cellStyle name="Comma 2 7 2 3" xfId="2847" xr:uid="{00000000-0005-0000-0000-00001C0B0000}"/>
    <cellStyle name="Comma 2 7 3" xfId="2848" xr:uid="{00000000-0005-0000-0000-00001D0B0000}"/>
    <cellStyle name="Comma 2 8" xfId="2849" xr:uid="{00000000-0005-0000-0000-00001E0B0000}"/>
    <cellStyle name="Comma 2 8 2" xfId="2850" xr:uid="{00000000-0005-0000-0000-00001F0B0000}"/>
    <cellStyle name="Comma 2 8 2 2" xfId="2851" xr:uid="{00000000-0005-0000-0000-0000200B0000}"/>
    <cellStyle name="Comma 2 8 2 3" xfId="2852" xr:uid="{00000000-0005-0000-0000-0000210B0000}"/>
    <cellStyle name="Comma 2 8 3" xfId="2853" xr:uid="{00000000-0005-0000-0000-0000220B0000}"/>
    <cellStyle name="Comma 2 9" xfId="2854" xr:uid="{00000000-0005-0000-0000-0000230B0000}"/>
    <cellStyle name="Comma 2 9 2" xfId="2855" xr:uid="{00000000-0005-0000-0000-0000240B0000}"/>
    <cellStyle name="Comma 2 9 2 2" xfId="2856" xr:uid="{00000000-0005-0000-0000-0000250B0000}"/>
    <cellStyle name="Comma 2 9 2 3" xfId="2857" xr:uid="{00000000-0005-0000-0000-0000260B0000}"/>
    <cellStyle name="Comma 2 9 3" xfId="2858" xr:uid="{00000000-0005-0000-0000-0000270B0000}"/>
    <cellStyle name="Comma 20" xfId="2859" xr:uid="{00000000-0005-0000-0000-0000280B0000}"/>
    <cellStyle name="Comma 20 2" xfId="2860" xr:uid="{00000000-0005-0000-0000-0000290B0000}"/>
    <cellStyle name="Comma 20 2 2" xfId="2861" xr:uid="{00000000-0005-0000-0000-00002A0B0000}"/>
    <cellStyle name="Comma 20 2 2 2" xfId="2862" xr:uid="{00000000-0005-0000-0000-00002B0B0000}"/>
    <cellStyle name="Comma 20 2 2 2 2" xfId="2863" xr:uid="{00000000-0005-0000-0000-00002C0B0000}"/>
    <cellStyle name="Comma 20 2 2 2 2 2" xfId="2864" xr:uid="{00000000-0005-0000-0000-00002D0B0000}"/>
    <cellStyle name="Comma 20 2 2 2 2 2 2" xfId="2865" xr:uid="{00000000-0005-0000-0000-00002E0B0000}"/>
    <cellStyle name="Comma 20 2 2 2 2 3" xfId="2866" xr:uid="{00000000-0005-0000-0000-00002F0B0000}"/>
    <cellStyle name="Comma 20 2 2 2 3" xfId="2867" xr:uid="{00000000-0005-0000-0000-0000300B0000}"/>
    <cellStyle name="Comma 20 2 2 2 3 2" xfId="2868" xr:uid="{00000000-0005-0000-0000-0000310B0000}"/>
    <cellStyle name="Comma 20 2 2 2 4" xfId="2869" xr:uid="{00000000-0005-0000-0000-0000320B0000}"/>
    <cellStyle name="Comma 20 2 2 3" xfId="2870" xr:uid="{00000000-0005-0000-0000-0000330B0000}"/>
    <cellStyle name="Comma 20 2 2 3 2" xfId="2871" xr:uid="{00000000-0005-0000-0000-0000340B0000}"/>
    <cellStyle name="Comma 20 2 2 3 2 2" xfId="2872" xr:uid="{00000000-0005-0000-0000-0000350B0000}"/>
    <cellStyle name="Comma 20 2 2 3 3" xfId="2873" xr:uid="{00000000-0005-0000-0000-0000360B0000}"/>
    <cellStyle name="Comma 20 2 2 4" xfId="2874" xr:uid="{00000000-0005-0000-0000-0000370B0000}"/>
    <cellStyle name="Comma 20 2 2 4 2" xfId="2875" xr:uid="{00000000-0005-0000-0000-0000380B0000}"/>
    <cellStyle name="Comma 20 2 2 4 2 2" xfId="2876" xr:uid="{00000000-0005-0000-0000-0000390B0000}"/>
    <cellStyle name="Comma 20 2 2 4 3" xfId="2877" xr:uid="{00000000-0005-0000-0000-00003A0B0000}"/>
    <cellStyle name="Comma 20 2 2 5" xfId="2878" xr:uid="{00000000-0005-0000-0000-00003B0B0000}"/>
    <cellStyle name="Comma 20 2 2 5 2" xfId="2879" xr:uid="{00000000-0005-0000-0000-00003C0B0000}"/>
    <cellStyle name="Comma 20 2 2 6" xfId="2880" xr:uid="{00000000-0005-0000-0000-00003D0B0000}"/>
    <cellStyle name="Comma 20 2 3" xfId="2881" xr:uid="{00000000-0005-0000-0000-00003E0B0000}"/>
    <cellStyle name="Comma 20 2 3 2" xfId="2882" xr:uid="{00000000-0005-0000-0000-00003F0B0000}"/>
    <cellStyle name="Comma 20 2 3 2 2" xfId="2883" xr:uid="{00000000-0005-0000-0000-0000400B0000}"/>
    <cellStyle name="Comma 20 2 3 2 2 2" xfId="2884" xr:uid="{00000000-0005-0000-0000-0000410B0000}"/>
    <cellStyle name="Comma 20 2 3 2 3" xfId="2885" xr:uid="{00000000-0005-0000-0000-0000420B0000}"/>
    <cellStyle name="Comma 20 2 3 3" xfId="2886" xr:uid="{00000000-0005-0000-0000-0000430B0000}"/>
    <cellStyle name="Comma 20 2 3 3 2" xfId="2887" xr:uid="{00000000-0005-0000-0000-0000440B0000}"/>
    <cellStyle name="Comma 20 2 3 3 2 2" xfId="2888" xr:uid="{00000000-0005-0000-0000-0000450B0000}"/>
    <cellStyle name="Comma 20 2 3 3 3" xfId="2889" xr:uid="{00000000-0005-0000-0000-0000460B0000}"/>
    <cellStyle name="Comma 20 2 3 4" xfId="2890" xr:uid="{00000000-0005-0000-0000-0000470B0000}"/>
    <cellStyle name="Comma 20 2 3 4 2" xfId="2891" xr:uid="{00000000-0005-0000-0000-0000480B0000}"/>
    <cellStyle name="Comma 20 2 3 5" xfId="2892" xr:uid="{00000000-0005-0000-0000-0000490B0000}"/>
    <cellStyle name="Comma 20 2 4" xfId="2893" xr:uid="{00000000-0005-0000-0000-00004A0B0000}"/>
    <cellStyle name="Comma 20 2 4 2" xfId="2894" xr:uid="{00000000-0005-0000-0000-00004B0B0000}"/>
    <cellStyle name="Comma 20 2 4 2 2" xfId="2895" xr:uid="{00000000-0005-0000-0000-00004C0B0000}"/>
    <cellStyle name="Comma 20 2 4 3" xfId="2896" xr:uid="{00000000-0005-0000-0000-00004D0B0000}"/>
    <cellStyle name="Comma 20 2 5" xfId="2897" xr:uid="{00000000-0005-0000-0000-00004E0B0000}"/>
    <cellStyle name="Comma 20 2 6" xfId="2898" xr:uid="{00000000-0005-0000-0000-00004F0B0000}"/>
    <cellStyle name="Comma 20 3" xfId="2899" xr:uid="{00000000-0005-0000-0000-0000500B0000}"/>
    <cellStyle name="Comma 20 3 2" xfId="2900" xr:uid="{00000000-0005-0000-0000-0000510B0000}"/>
    <cellStyle name="Comma 20 3 2 2" xfId="2901" xr:uid="{00000000-0005-0000-0000-0000520B0000}"/>
    <cellStyle name="Comma 20 3 2 2 2" xfId="2902" xr:uid="{00000000-0005-0000-0000-0000530B0000}"/>
    <cellStyle name="Comma 20 3 2 2 2 2" xfId="2903" xr:uid="{00000000-0005-0000-0000-0000540B0000}"/>
    <cellStyle name="Comma 20 3 2 2 3" xfId="2904" xr:uid="{00000000-0005-0000-0000-0000550B0000}"/>
    <cellStyle name="Comma 20 3 2 3" xfId="2905" xr:uid="{00000000-0005-0000-0000-0000560B0000}"/>
    <cellStyle name="Comma 20 3 2 3 2" xfId="2906" xr:uid="{00000000-0005-0000-0000-0000570B0000}"/>
    <cellStyle name="Comma 20 3 2 3 2 2" xfId="2907" xr:uid="{00000000-0005-0000-0000-0000580B0000}"/>
    <cellStyle name="Comma 20 3 2 3 3" xfId="2908" xr:uid="{00000000-0005-0000-0000-0000590B0000}"/>
    <cellStyle name="Comma 20 3 2 4" xfId="2909" xr:uid="{00000000-0005-0000-0000-00005A0B0000}"/>
    <cellStyle name="Comma 20 3 2 4 2" xfId="2910" xr:uid="{00000000-0005-0000-0000-00005B0B0000}"/>
    <cellStyle name="Comma 20 3 2 5" xfId="2911" xr:uid="{00000000-0005-0000-0000-00005C0B0000}"/>
    <cellStyle name="Comma 20 3 3" xfId="2912" xr:uid="{00000000-0005-0000-0000-00005D0B0000}"/>
    <cellStyle name="Comma 20 3 3 2" xfId="2913" xr:uid="{00000000-0005-0000-0000-00005E0B0000}"/>
    <cellStyle name="Comma 20 3 3 2 2" xfId="2914" xr:uid="{00000000-0005-0000-0000-00005F0B0000}"/>
    <cellStyle name="Comma 20 3 3 2 2 2" xfId="2915" xr:uid="{00000000-0005-0000-0000-0000600B0000}"/>
    <cellStyle name="Comma 20 3 3 2 3" xfId="2916" xr:uid="{00000000-0005-0000-0000-0000610B0000}"/>
    <cellStyle name="Comma 20 3 3 3" xfId="2917" xr:uid="{00000000-0005-0000-0000-0000620B0000}"/>
    <cellStyle name="Comma 20 3 3 3 2" xfId="2918" xr:uid="{00000000-0005-0000-0000-0000630B0000}"/>
    <cellStyle name="Comma 20 3 3 4" xfId="2919" xr:uid="{00000000-0005-0000-0000-0000640B0000}"/>
    <cellStyle name="Comma 20 3 4" xfId="2920" xr:uid="{00000000-0005-0000-0000-0000650B0000}"/>
    <cellStyle name="Comma 20 3 5" xfId="2921" xr:uid="{00000000-0005-0000-0000-0000660B0000}"/>
    <cellStyle name="Comma 20 4" xfId="2922" xr:uid="{00000000-0005-0000-0000-0000670B0000}"/>
    <cellStyle name="Comma 20 4 2" xfId="2923" xr:uid="{00000000-0005-0000-0000-0000680B0000}"/>
    <cellStyle name="Comma 20 4 2 2" xfId="2924" xr:uid="{00000000-0005-0000-0000-0000690B0000}"/>
    <cellStyle name="Comma 20 4 2 2 2" xfId="2925" xr:uid="{00000000-0005-0000-0000-00006A0B0000}"/>
    <cellStyle name="Comma 20 4 2 3" xfId="2926" xr:uid="{00000000-0005-0000-0000-00006B0B0000}"/>
    <cellStyle name="Comma 20 4 3" xfId="2927" xr:uid="{00000000-0005-0000-0000-00006C0B0000}"/>
    <cellStyle name="Comma 20 4 3 2" xfId="2928" xr:uid="{00000000-0005-0000-0000-00006D0B0000}"/>
    <cellStyle name="Comma 20 4 3 2 2" xfId="2929" xr:uid="{00000000-0005-0000-0000-00006E0B0000}"/>
    <cellStyle name="Comma 20 4 3 3" xfId="2930" xr:uid="{00000000-0005-0000-0000-00006F0B0000}"/>
    <cellStyle name="Comma 20 4 4" xfId="2931" xr:uid="{00000000-0005-0000-0000-0000700B0000}"/>
    <cellStyle name="Comma 20 4 4 2" xfId="2932" xr:uid="{00000000-0005-0000-0000-0000710B0000}"/>
    <cellStyle name="Comma 20 4 5" xfId="2933" xr:uid="{00000000-0005-0000-0000-0000720B0000}"/>
    <cellStyle name="Comma 20 5" xfId="2934" xr:uid="{00000000-0005-0000-0000-0000730B0000}"/>
    <cellStyle name="Comma 20 5 2" xfId="2935" xr:uid="{00000000-0005-0000-0000-0000740B0000}"/>
    <cellStyle name="Comma 20 5 2 2" xfId="2936" xr:uid="{00000000-0005-0000-0000-0000750B0000}"/>
    <cellStyle name="Comma 20 5 2 2 2" xfId="2937" xr:uid="{00000000-0005-0000-0000-0000760B0000}"/>
    <cellStyle name="Comma 20 5 2 3" xfId="2938" xr:uid="{00000000-0005-0000-0000-0000770B0000}"/>
    <cellStyle name="Comma 20 5 3" xfId="2939" xr:uid="{00000000-0005-0000-0000-0000780B0000}"/>
    <cellStyle name="Comma 20 5 3 2" xfId="2940" xr:uid="{00000000-0005-0000-0000-0000790B0000}"/>
    <cellStyle name="Comma 20 5 4" xfId="2941" xr:uid="{00000000-0005-0000-0000-00007A0B0000}"/>
    <cellStyle name="Comma 20 6" xfId="2942" xr:uid="{00000000-0005-0000-0000-00007B0B0000}"/>
    <cellStyle name="Comma 20 7" xfId="2943" xr:uid="{00000000-0005-0000-0000-00007C0B0000}"/>
    <cellStyle name="Comma 21" xfId="2944" xr:uid="{00000000-0005-0000-0000-00007D0B0000}"/>
    <cellStyle name="Comma 21 2" xfId="2945" xr:uid="{00000000-0005-0000-0000-00007E0B0000}"/>
    <cellStyle name="Comma 21 2 2" xfId="2946" xr:uid="{00000000-0005-0000-0000-00007F0B0000}"/>
    <cellStyle name="Comma 21 2 2 2" xfId="2947" xr:uid="{00000000-0005-0000-0000-0000800B0000}"/>
    <cellStyle name="Comma 21 2 2 2 2" xfId="2948" xr:uid="{00000000-0005-0000-0000-0000810B0000}"/>
    <cellStyle name="Comma 21 2 2 2 2 2" xfId="2949" xr:uid="{00000000-0005-0000-0000-0000820B0000}"/>
    <cellStyle name="Comma 21 2 2 2 2 2 2" xfId="2950" xr:uid="{00000000-0005-0000-0000-0000830B0000}"/>
    <cellStyle name="Comma 21 2 2 2 2 3" xfId="2951" xr:uid="{00000000-0005-0000-0000-0000840B0000}"/>
    <cellStyle name="Comma 21 2 2 2 3" xfId="2952" xr:uid="{00000000-0005-0000-0000-0000850B0000}"/>
    <cellStyle name="Comma 21 2 2 2 3 2" xfId="2953" xr:uid="{00000000-0005-0000-0000-0000860B0000}"/>
    <cellStyle name="Comma 21 2 2 2 4" xfId="2954" xr:uid="{00000000-0005-0000-0000-0000870B0000}"/>
    <cellStyle name="Comma 21 2 2 3" xfId="2955" xr:uid="{00000000-0005-0000-0000-0000880B0000}"/>
    <cellStyle name="Comma 21 2 2 3 2" xfId="2956" xr:uid="{00000000-0005-0000-0000-0000890B0000}"/>
    <cellStyle name="Comma 21 2 2 3 2 2" xfId="2957" xr:uid="{00000000-0005-0000-0000-00008A0B0000}"/>
    <cellStyle name="Comma 21 2 2 3 3" xfId="2958" xr:uid="{00000000-0005-0000-0000-00008B0B0000}"/>
    <cellStyle name="Comma 21 2 2 4" xfId="2959" xr:uid="{00000000-0005-0000-0000-00008C0B0000}"/>
    <cellStyle name="Comma 21 2 2 4 2" xfId="2960" xr:uid="{00000000-0005-0000-0000-00008D0B0000}"/>
    <cellStyle name="Comma 21 2 2 4 2 2" xfId="2961" xr:uid="{00000000-0005-0000-0000-00008E0B0000}"/>
    <cellStyle name="Comma 21 2 2 4 3" xfId="2962" xr:uid="{00000000-0005-0000-0000-00008F0B0000}"/>
    <cellStyle name="Comma 21 2 2 5" xfId="2963" xr:uid="{00000000-0005-0000-0000-0000900B0000}"/>
    <cellStyle name="Comma 21 2 2 5 2" xfId="2964" xr:uid="{00000000-0005-0000-0000-0000910B0000}"/>
    <cellStyle name="Comma 21 2 2 6" xfId="2965" xr:uid="{00000000-0005-0000-0000-0000920B0000}"/>
    <cellStyle name="Comma 21 2 3" xfId="2966" xr:uid="{00000000-0005-0000-0000-0000930B0000}"/>
    <cellStyle name="Comma 21 2 3 2" xfId="2967" xr:uid="{00000000-0005-0000-0000-0000940B0000}"/>
    <cellStyle name="Comma 21 2 3 2 2" xfId="2968" xr:uid="{00000000-0005-0000-0000-0000950B0000}"/>
    <cellStyle name="Comma 21 2 3 2 2 2" xfId="2969" xr:uid="{00000000-0005-0000-0000-0000960B0000}"/>
    <cellStyle name="Comma 21 2 3 2 3" xfId="2970" xr:uid="{00000000-0005-0000-0000-0000970B0000}"/>
    <cellStyle name="Comma 21 2 3 3" xfId="2971" xr:uid="{00000000-0005-0000-0000-0000980B0000}"/>
    <cellStyle name="Comma 21 2 3 3 2" xfId="2972" xr:uid="{00000000-0005-0000-0000-0000990B0000}"/>
    <cellStyle name="Comma 21 2 3 3 2 2" xfId="2973" xr:uid="{00000000-0005-0000-0000-00009A0B0000}"/>
    <cellStyle name="Comma 21 2 3 3 3" xfId="2974" xr:uid="{00000000-0005-0000-0000-00009B0B0000}"/>
    <cellStyle name="Comma 21 2 3 4" xfId="2975" xr:uid="{00000000-0005-0000-0000-00009C0B0000}"/>
    <cellStyle name="Comma 21 2 3 4 2" xfId="2976" xr:uid="{00000000-0005-0000-0000-00009D0B0000}"/>
    <cellStyle name="Comma 21 2 3 5" xfId="2977" xr:uid="{00000000-0005-0000-0000-00009E0B0000}"/>
    <cellStyle name="Comma 21 2 4" xfId="2978" xr:uid="{00000000-0005-0000-0000-00009F0B0000}"/>
    <cellStyle name="Comma 21 2 4 2" xfId="2979" xr:uid="{00000000-0005-0000-0000-0000A00B0000}"/>
    <cellStyle name="Comma 21 2 4 2 2" xfId="2980" xr:uid="{00000000-0005-0000-0000-0000A10B0000}"/>
    <cellStyle name="Comma 21 2 4 3" xfId="2981" xr:uid="{00000000-0005-0000-0000-0000A20B0000}"/>
    <cellStyle name="Comma 21 2 5" xfId="2982" xr:uid="{00000000-0005-0000-0000-0000A30B0000}"/>
    <cellStyle name="Comma 21 2 6" xfId="2983" xr:uid="{00000000-0005-0000-0000-0000A40B0000}"/>
    <cellStyle name="Comma 21 3" xfId="2984" xr:uid="{00000000-0005-0000-0000-0000A50B0000}"/>
    <cellStyle name="Comma 21 3 2" xfId="2985" xr:uid="{00000000-0005-0000-0000-0000A60B0000}"/>
    <cellStyle name="Comma 21 3 2 2" xfId="2986" xr:uid="{00000000-0005-0000-0000-0000A70B0000}"/>
    <cellStyle name="Comma 21 3 2 2 2" xfId="2987" xr:uid="{00000000-0005-0000-0000-0000A80B0000}"/>
    <cellStyle name="Comma 21 3 2 2 2 2" xfId="2988" xr:uid="{00000000-0005-0000-0000-0000A90B0000}"/>
    <cellStyle name="Comma 21 3 2 2 3" xfId="2989" xr:uid="{00000000-0005-0000-0000-0000AA0B0000}"/>
    <cellStyle name="Comma 21 3 2 3" xfId="2990" xr:uid="{00000000-0005-0000-0000-0000AB0B0000}"/>
    <cellStyle name="Comma 21 3 2 3 2" xfId="2991" xr:uid="{00000000-0005-0000-0000-0000AC0B0000}"/>
    <cellStyle name="Comma 21 3 2 3 2 2" xfId="2992" xr:uid="{00000000-0005-0000-0000-0000AD0B0000}"/>
    <cellStyle name="Comma 21 3 2 3 3" xfId="2993" xr:uid="{00000000-0005-0000-0000-0000AE0B0000}"/>
    <cellStyle name="Comma 21 3 2 4" xfId="2994" xr:uid="{00000000-0005-0000-0000-0000AF0B0000}"/>
    <cellStyle name="Comma 21 3 2 4 2" xfId="2995" xr:uid="{00000000-0005-0000-0000-0000B00B0000}"/>
    <cellStyle name="Comma 21 3 2 5" xfId="2996" xr:uid="{00000000-0005-0000-0000-0000B10B0000}"/>
    <cellStyle name="Comma 21 3 3" xfId="2997" xr:uid="{00000000-0005-0000-0000-0000B20B0000}"/>
    <cellStyle name="Comma 21 3 3 2" xfId="2998" xr:uid="{00000000-0005-0000-0000-0000B30B0000}"/>
    <cellStyle name="Comma 21 3 3 2 2" xfId="2999" xr:uid="{00000000-0005-0000-0000-0000B40B0000}"/>
    <cellStyle name="Comma 21 3 3 2 2 2" xfId="3000" xr:uid="{00000000-0005-0000-0000-0000B50B0000}"/>
    <cellStyle name="Comma 21 3 3 2 3" xfId="3001" xr:uid="{00000000-0005-0000-0000-0000B60B0000}"/>
    <cellStyle name="Comma 21 3 3 3" xfId="3002" xr:uid="{00000000-0005-0000-0000-0000B70B0000}"/>
    <cellStyle name="Comma 21 3 3 3 2" xfId="3003" xr:uid="{00000000-0005-0000-0000-0000B80B0000}"/>
    <cellStyle name="Comma 21 3 3 4" xfId="3004" xr:uid="{00000000-0005-0000-0000-0000B90B0000}"/>
    <cellStyle name="Comma 21 3 4" xfId="3005" xr:uid="{00000000-0005-0000-0000-0000BA0B0000}"/>
    <cellStyle name="Comma 21 3 5" xfId="3006" xr:uid="{00000000-0005-0000-0000-0000BB0B0000}"/>
    <cellStyle name="Comma 21 4" xfId="3007" xr:uid="{00000000-0005-0000-0000-0000BC0B0000}"/>
    <cellStyle name="Comma 21 4 2" xfId="3008" xr:uid="{00000000-0005-0000-0000-0000BD0B0000}"/>
    <cellStyle name="Comma 21 4 2 2" xfId="3009" xr:uid="{00000000-0005-0000-0000-0000BE0B0000}"/>
    <cellStyle name="Comma 21 4 2 2 2" xfId="3010" xr:uid="{00000000-0005-0000-0000-0000BF0B0000}"/>
    <cellStyle name="Comma 21 4 2 3" xfId="3011" xr:uid="{00000000-0005-0000-0000-0000C00B0000}"/>
    <cellStyle name="Comma 21 4 3" xfId="3012" xr:uid="{00000000-0005-0000-0000-0000C10B0000}"/>
    <cellStyle name="Comma 21 4 3 2" xfId="3013" xr:uid="{00000000-0005-0000-0000-0000C20B0000}"/>
    <cellStyle name="Comma 21 4 3 2 2" xfId="3014" xr:uid="{00000000-0005-0000-0000-0000C30B0000}"/>
    <cellStyle name="Comma 21 4 3 3" xfId="3015" xr:uid="{00000000-0005-0000-0000-0000C40B0000}"/>
    <cellStyle name="Comma 21 4 4" xfId="3016" xr:uid="{00000000-0005-0000-0000-0000C50B0000}"/>
    <cellStyle name="Comma 21 4 4 2" xfId="3017" xr:uid="{00000000-0005-0000-0000-0000C60B0000}"/>
    <cellStyle name="Comma 21 4 5" xfId="3018" xr:uid="{00000000-0005-0000-0000-0000C70B0000}"/>
    <cellStyle name="Comma 21 5" xfId="3019" xr:uid="{00000000-0005-0000-0000-0000C80B0000}"/>
    <cellStyle name="Comma 21 5 2" xfId="3020" xr:uid="{00000000-0005-0000-0000-0000C90B0000}"/>
    <cellStyle name="Comma 21 5 2 2" xfId="3021" xr:uid="{00000000-0005-0000-0000-0000CA0B0000}"/>
    <cellStyle name="Comma 21 5 2 2 2" xfId="3022" xr:uid="{00000000-0005-0000-0000-0000CB0B0000}"/>
    <cellStyle name="Comma 21 5 2 3" xfId="3023" xr:uid="{00000000-0005-0000-0000-0000CC0B0000}"/>
    <cellStyle name="Comma 21 5 3" xfId="3024" xr:uid="{00000000-0005-0000-0000-0000CD0B0000}"/>
    <cellStyle name="Comma 21 5 3 2" xfId="3025" xr:uid="{00000000-0005-0000-0000-0000CE0B0000}"/>
    <cellStyle name="Comma 21 5 4" xfId="3026" xr:uid="{00000000-0005-0000-0000-0000CF0B0000}"/>
    <cellStyle name="Comma 21 6" xfId="3027" xr:uid="{00000000-0005-0000-0000-0000D00B0000}"/>
    <cellStyle name="Comma 21 7" xfId="3028" xr:uid="{00000000-0005-0000-0000-0000D10B0000}"/>
    <cellStyle name="Comma 22" xfId="3029" xr:uid="{00000000-0005-0000-0000-0000D20B0000}"/>
    <cellStyle name="Comma 22 2" xfId="3030" xr:uid="{00000000-0005-0000-0000-0000D30B0000}"/>
    <cellStyle name="Comma 22 2 2" xfId="3031" xr:uid="{00000000-0005-0000-0000-0000D40B0000}"/>
    <cellStyle name="Comma 22 2 2 2" xfId="3032" xr:uid="{00000000-0005-0000-0000-0000D50B0000}"/>
    <cellStyle name="Comma 22 2 2 2 2" xfId="3033" xr:uid="{00000000-0005-0000-0000-0000D60B0000}"/>
    <cellStyle name="Comma 22 2 2 2 2 2" xfId="3034" xr:uid="{00000000-0005-0000-0000-0000D70B0000}"/>
    <cellStyle name="Comma 22 2 2 2 2 2 2" xfId="3035" xr:uid="{00000000-0005-0000-0000-0000D80B0000}"/>
    <cellStyle name="Comma 22 2 2 2 2 3" xfId="3036" xr:uid="{00000000-0005-0000-0000-0000D90B0000}"/>
    <cellStyle name="Comma 22 2 2 2 3" xfId="3037" xr:uid="{00000000-0005-0000-0000-0000DA0B0000}"/>
    <cellStyle name="Comma 22 2 2 2 3 2" xfId="3038" xr:uid="{00000000-0005-0000-0000-0000DB0B0000}"/>
    <cellStyle name="Comma 22 2 2 2 4" xfId="3039" xr:uid="{00000000-0005-0000-0000-0000DC0B0000}"/>
    <cellStyle name="Comma 22 2 2 3" xfId="3040" xr:uid="{00000000-0005-0000-0000-0000DD0B0000}"/>
    <cellStyle name="Comma 22 2 2 3 2" xfId="3041" xr:uid="{00000000-0005-0000-0000-0000DE0B0000}"/>
    <cellStyle name="Comma 22 2 2 3 2 2" xfId="3042" xr:uid="{00000000-0005-0000-0000-0000DF0B0000}"/>
    <cellStyle name="Comma 22 2 2 3 3" xfId="3043" xr:uid="{00000000-0005-0000-0000-0000E00B0000}"/>
    <cellStyle name="Comma 22 2 2 4" xfId="3044" xr:uid="{00000000-0005-0000-0000-0000E10B0000}"/>
    <cellStyle name="Comma 22 2 2 4 2" xfId="3045" xr:uid="{00000000-0005-0000-0000-0000E20B0000}"/>
    <cellStyle name="Comma 22 2 2 4 2 2" xfId="3046" xr:uid="{00000000-0005-0000-0000-0000E30B0000}"/>
    <cellStyle name="Comma 22 2 2 4 3" xfId="3047" xr:uid="{00000000-0005-0000-0000-0000E40B0000}"/>
    <cellStyle name="Comma 22 2 2 5" xfId="3048" xr:uid="{00000000-0005-0000-0000-0000E50B0000}"/>
    <cellStyle name="Comma 22 2 2 5 2" xfId="3049" xr:uid="{00000000-0005-0000-0000-0000E60B0000}"/>
    <cellStyle name="Comma 22 2 2 6" xfId="3050" xr:uid="{00000000-0005-0000-0000-0000E70B0000}"/>
    <cellStyle name="Comma 22 2 3" xfId="3051" xr:uid="{00000000-0005-0000-0000-0000E80B0000}"/>
    <cellStyle name="Comma 22 2 3 2" xfId="3052" xr:uid="{00000000-0005-0000-0000-0000E90B0000}"/>
    <cellStyle name="Comma 22 2 3 2 2" xfId="3053" xr:uid="{00000000-0005-0000-0000-0000EA0B0000}"/>
    <cellStyle name="Comma 22 2 3 2 2 2" xfId="3054" xr:uid="{00000000-0005-0000-0000-0000EB0B0000}"/>
    <cellStyle name="Comma 22 2 3 2 3" xfId="3055" xr:uid="{00000000-0005-0000-0000-0000EC0B0000}"/>
    <cellStyle name="Comma 22 2 3 3" xfId="3056" xr:uid="{00000000-0005-0000-0000-0000ED0B0000}"/>
    <cellStyle name="Comma 22 2 3 3 2" xfId="3057" xr:uid="{00000000-0005-0000-0000-0000EE0B0000}"/>
    <cellStyle name="Comma 22 2 3 3 2 2" xfId="3058" xr:uid="{00000000-0005-0000-0000-0000EF0B0000}"/>
    <cellStyle name="Comma 22 2 3 3 3" xfId="3059" xr:uid="{00000000-0005-0000-0000-0000F00B0000}"/>
    <cellStyle name="Comma 22 2 3 4" xfId="3060" xr:uid="{00000000-0005-0000-0000-0000F10B0000}"/>
    <cellStyle name="Comma 22 2 3 4 2" xfId="3061" xr:uid="{00000000-0005-0000-0000-0000F20B0000}"/>
    <cellStyle name="Comma 22 2 3 5" xfId="3062" xr:uid="{00000000-0005-0000-0000-0000F30B0000}"/>
    <cellStyle name="Comma 22 2 4" xfId="3063" xr:uid="{00000000-0005-0000-0000-0000F40B0000}"/>
    <cellStyle name="Comma 22 2 4 2" xfId="3064" xr:uid="{00000000-0005-0000-0000-0000F50B0000}"/>
    <cellStyle name="Comma 22 2 4 2 2" xfId="3065" xr:uid="{00000000-0005-0000-0000-0000F60B0000}"/>
    <cellStyle name="Comma 22 2 4 3" xfId="3066" xr:uid="{00000000-0005-0000-0000-0000F70B0000}"/>
    <cellStyle name="Comma 22 2 5" xfId="3067" xr:uid="{00000000-0005-0000-0000-0000F80B0000}"/>
    <cellStyle name="Comma 22 2 6" xfId="3068" xr:uid="{00000000-0005-0000-0000-0000F90B0000}"/>
    <cellStyle name="Comma 22 3" xfId="3069" xr:uid="{00000000-0005-0000-0000-0000FA0B0000}"/>
    <cellStyle name="Comma 22 3 2" xfId="3070" xr:uid="{00000000-0005-0000-0000-0000FB0B0000}"/>
    <cellStyle name="Comma 22 3 2 2" xfId="3071" xr:uid="{00000000-0005-0000-0000-0000FC0B0000}"/>
    <cellStyle name="Comma 22 3 2 2 2" xfId="3072" xr:uid="{00000000-0005-0000-0000-0000FD0B0000}"/>
    <cellStyle name="Comma 22 3 2 2 2 2" xfId="3073" xr:uid="{00000000-0005-0000-0000-0000FE0B0000}"/>
    <cellStyle name="Comma 22 3 2 2 3" xfId="3074" xr:uid="{00000000-0005-0000-0000-0000FF0B0000}"/>
    <cellStyle name="Comma 22 3 2 3" xfId="3075" xr:uid="{00000000-0005-0000-0000-0000000C0000}"/>
    <cellStyle name="Comma 22 3 2 3 2" xfId="3076" xr:uid="{00000000-0005-0000-0000-0000010C0000}"/>
    <cellStyle name="Comma 22 3 2 3 2 2" xfId="3077" xr:uid="{00000000-0005-0000-0000-0000020C0000}"/>
    <cellStyle name="Comma 22 3 2 3 3" xfId="3078" xr:uid="{00000000-0005-0000-0000-0000030C0000}"/>
    <cellStyle name="Comma 22 3 2 4" xfId="3079" xr:uid="{00000000-0005-0000-0000-0000040C0000}"/>
    <cellStyle name="Comma 22 3 2 4 2" xfId="3080" xr:uid="{00000000-0005-0000-0000-0000050C0000}"/>
    <cellStyle name="Comma 22 3 2 5" xfId="3081" xr:uid="{00000000-0005-0000-0000-0000060C0000}"/>
    <cellStyle name="Comma 22 3 3" xfId="3082" xr:uid="{00000000-0005-0000-0000-0000070C0000}"/>
    <cellStyle name="Comma 22 3 3 2" xfId="3083" xr:uid="{00000000-0005-0000-0000-0000080C0000}"/>
    <cellStyle name="Comma 22 3 3 2 2" xfId="3084" xr:uid="{00000000-0005-0000-0000-0000090C0000}"/>
    <cellStyle name="Comma 22 3 3 2 2 2" xfId="3085" xr:uid="{00000000-0005-0000-0000-00000A0C0000}"/>
    <cellStyle name="Comma 22 3 3 2 3" xfId="3086" xr:uid="{00000000-0005-0000-0000-00000B0C0000}"/>
    <cellStyle name="Comma 22 3 3 3" xfId="3087" xr:uid="{00000000-0005-0000-0000-00000C0C0000}"/>
    <cellStyle name="Comma 22 3 3 3 2" xfId="3088" xr:uid="{00000000-0005-0000-0000-00000D0C0000}"/>
    <cellStyle name="Comma 22 3 3 4" xfId="3089" xr:uid="{00000000-0005-0000-0000-00000E0C0000}"/>
    <cellStyle name="Comma 22 3 4" xfId="3090" xr:uid="{00000000-0005-0000-0000-00000F0C0000}"/>
    <cellStyle name="Comma 22 3 5" xfId="3091" xr:uid="{00000000-0005-0000-0000-0000100C0000}"/>
    <cellStyle name="Comma 22 4" xfId="3092" xr:uid="{00000000-0005-0000-0000-0000110C0000}"/>
    <cellStyle name="Comma 22 4 2" xfId="3093" xr:uid="{00000000-0005-0000-0000-0000120C0000}"/>
    <cellStyle name="Comma 22 4 2 2" xfId="3094" xr:uid="{00000000-0005-0000-0000-0000130C0000}"/>
    <cellStyle name="Comma 22 4 2 2 2" xfId="3095" xr:uid="{00000000-0005-0000-0000-0000140C0000}"/>
    <cellStyle name="Comma 22 4 2 3" xfId="3096" xr:uid="{00000000-0005-0000-0000-0000150C0000}"/>
    <cellStyle name="Comma 22 4 3" xfId="3097" xr:uid="{00000000-0005-0000-0000-0000160C0000}"/>
    <cellStyle name="Comma 22 4 3 2" xfId="3098" xr:uid="{00000000-0005-0000-0000-0000170C0000}"/>
    <cellStyle name="Comma 22 4 3 2 2" xfId="3099" xr:uid="{00000000-0005-0000-0000-0000180C0000}"/>
    <cellStyle name="Comma 22 4 3 3" xfId="3100" xr:uid="{00000000-0005-0000-0000-0000190C0000}"/>
    <cellStyle name="Comma 22 4 4" xfId="3101" xr:uid="{00000000-0005-0000-0000-00001A0C0000}"/>
    <cellStyle name="Comma 22 4 4 2" xfId="3102" xr:uid="{00000000-0005-0000-0000-00001B0C0000}"/>
    <cellStyle name="Comma 22 4 5" xfId="3103" xr:uid="{00000000-0005-0000-0000-00001C0C0000}"/>
    <cellStyle name="Comma 22 5" xfId="3104" xr:uid="{00000000-0005-0000-0000-00001D0C0000}"/>
    <cellStyle name="Comma 22 5 2" xfId="3105" xr:uid="{00000000-0005-0000-0000-00001E0C0000}"/>
    <cellStyle name="Comma 22 5 2 2" xfId="3106" xr:uid="{00000000-0005-0000-0000-00001F0C0000}"/>
    <cellStyle name="Comma 22 5 2 2 2" xfId="3107" xr:uid="{00000000-0005-0000-0000-0000200C0000}"/>
    <cellStyle name="Comma 22 5 2 3" xfId="3108" xr:uid="{00000000-0005-0000-0000-0000210C0000}"/>
    <cellStyle name="Comma 22 5 3" xfId="3109" xr:uid="{00000000-0005-0000-0000-0000220C0000}"/>
    <cellStyle name="Comma 22 5 3 2" xfId="3110" xr:uid="{00000000-0005-0000-0000-0000230C0000}"/>
    <cellStyle name="Comma 22 5 4" xfId="3111" xr:uid="{00000000-0005-0000-0000-0000240C0000}"/>
    <cellStyle name="Comma 22 6" xfId="3112" xr:uid="{00000000-0005-0000-0000-0000250C0000}"/>
    <cellStyle name="Comma 22 7" xfId="3113" xr:uid="{00000000-0005-0000-0000-0000260C0000}"/>
    <cellStyle name="Comma 23" xfId="3114" xr:uid="{00000000-0005-0000-0000-0000270C0000}"/>
    <cellStyle name="Comma 23 2" xfId="3115" xr:uid="{00000000-0005-0000-0000-0000280C0000}"/>
    <cellStyle name="Comma 23 2 2" xfId="3116" xr:uid="{00000000-0005-0000-0000-0000290C0000}"/>
    <cellStyle name="Comma 23 2 2 2" xfId="3117" xr:uid="{00000000-0005-0000-0000-00002A0C0000}"/>
    <cellStyle name="Comma 23 2 2 2 2" xfId="3118" xr:uid="{00000000-0005-0000-0000-00002B0C0000}"/>
    <cellStyle name="Comma 23 2 2 2 2 2" xfId="3119" xr:uid="{00000000-0005-0000-0000-00002C0C0000}"/>
    <cellStyle name="Comma 23 2 2 2 2 2 2" xfId="3120" xr:uid="{00000000-0005-0000-0000-00002D0C0000}"/>
    <cellStyle name="Comma 23 2 2 2 2 3" xfId="3121" xr:uid="{00000000-0005-0000-0000-00002E0C0000}"/>
    <cellStyle name="Comma 23 2 2 2 3" xfId="3122" xr:uid="{00000000-0005-0000-0000-00002F0C0000}"/>
    <cellStyle name="Comma 23 2 2 2 3 2" xfId="3123" xr:uid="{00000000-0005-0000-0000-0000300C0000}"/>
    <cellStyle name="Comma 23 2 2 2 4" xfId="3124" xr:uid="{00000000-0005-0000-0000-0000310C0000}"/>
    <cellStyle name="Comma 23 2 2 3" xfId="3125" xr:uid="{00000000-0005-0000-0000-0000320C0000}"/>
    <cellStyle name="Comma 23 2 2 3 2" xfId="3126" xr:uid="{00000000-0005-0000-0000-0000330C0000}"/>
    <cellStyle name="Comma 23 2 2 3 2 2" xfId="3127" xr:uid="{00000000-0005-0000-0000-0000340C0000}"/>
    <cellStyle name="Comma 23 2 2 3 3" xfId="3128" xr:uid="{00000000-0005-0000-0000-0000350C0000}"/>
    <cellStyle name="Comma 23 2 2 4" xfId="3129" xr:uid="{00000000-0005-0000-0000-0000360C0000}"/>
    <cellStyle name="Comma 23 2 2 4 2" xfId="3130" xr:uid="{00000000-0005-0000-0000-0000370C0000}"/>
    <cellStyle name="Comma 23 2 2 4 2 2" xfId="3131" xr:uid="{00000000-0005-0000-0000-0000380C0000}"/>
    <cellStyle name="Comma 23 2 2 4 3" xfId="3132" xr:uid="{00000000-0005-0000-0000-0000390C0000}"/>
    <cellStyle name="Comma 23 2 2 5" xfId="3133" xr:uid="{00000000-0005-0000-0000-00003A0C0000}"/>
    <cellStyle name="Comma 23 2 2 5 2" xfId="3134" xr:uid="{00000000-0005-0000-0000-00003B0C0000}"/>
    <cellStyle name="Comma 23 2 2 6" xfId="3135" xr:uid="{00000000-0005-0000-0000-00003C0C0000}"/>
    <cellStyle name="Comma 23 2 3" xfId="3136" xr:uid="{00000000-0005-0000-0000-00003D0C0000}"/>
    <cellStyle name="Comma 23 2 3 2" xfId="3137" xr:uid="{00000000-0005-0000-0000-00003E0C0000}"/>
    <cellStyle name="Comma 23 2 3 2 2" xfId="3138" xr:uid="{00000000-0005-0000-0000-00003F0C0000}"/>
    <cellStyle name="Comma 23 2 3 2 2 2" xfId="3139" xr:uid="{00000000-0005-0000-0000-0000400C0000}"/>
    <cellStyle name="Comma 23 2 3 2 3" xfId="3140" xr:uid="{00000000-0005-0000-0000-0000410C0000}"/>
    <cellStyle name="Comma 23 2 3 3" xfId="3141" xr:uid="{00000000-0005-0000-0000-0000420C0000}"/>
    <cellStyle name="Comma 23 2 3 3 2" xfId="3142" xr:uid="{00000000-0005-0000-0000-0000430C0000}"/>
    <cellStyle name="Comma 23 2 3 3 2 2" xfId="3143" xr:uid="{00000000-0005-0000-0000-0000440C0000}"/>
    <cellStyle name="Comma 23 2 3 3 3" xfId="3144" xr:uid="{00000000-0005-0000-0000-0000450C0000}"/>
    <cellStyle name="Comma 23 2 3 4" xfId="3145" xr:uid="{00000000-0005-0000-0000-0000460C0000}"/>
    <cellStyle name="Comma 23 2 3 4 2" xfId="3146" xr:uid="{00000000-0005-0000-0000-0000470C0000}"/>
    <cellStyle name="Comma 23 2 3 5" xfId="3147" xr:uid="{00000000-0005-0000-0000-0000480C0000}"/>
    <cellStyle name="Comma 23 2 4" xfId="3148" xr:uid="{00000000-0005-0000-0000-0000490C0000}"/>
    <cellStyle name="Comma 23 2 4 2" xfId="3149" xr:uid="{00000000-0005-0000-0000-00004A0C0000}"/>
    <cellStyle name="Comma 23 2 4 2 2" xfId="3150" xr:uid="{00000000-0005-0000-0000-00004B0C0000}"/>
    <cellStyle name="Comma 23 2 4 3" xfId="3151" xr:uid="{00000000-0005-0000-0000-00004C0C0000}"/>
    <cellStyle name="Comma 23 2 5" xfId="3152" xr:uid="{00000000-0005-0000-0000-00004D0C0000}"/>
    <cellStyle name="Comma 23 2 6" xfId="3153" xr:uid="{00000000-0005-0000-0000-00004E0C0000}"/>
    <cellStyle name="Comma 23 3" xfId="3154" xr:uid="{00000000-0005-0000-0000-00004F0C0000}"/>
    <cellStyle name="Comma 23 3 2" xfId="3155" xr:uid="{00000000-0005-0000-0000-0000500C0000}"/>
    <cellStyle name="Comma 23 3 2 2" xfId="3156" xr:uid="{00000000-0005-0000-0000-0000510C0000}"/>
    <cellStyle name="Comma 23 3 2 2 2" xfId="3157" xr:uid="{00000000-0005-0000-0000-0000520C0000}"/>
    <cellStyle name="Comma 23 3 2 2 2 2" xfId="3158" xr:uid="{00000000-0005-0000-0000-0000530C0000}"/>
    <cellStyle name="Comma 23 3 2 2 3" xfId="3159" xr:uid="{00000000-0005-0000-0000-0000540C0000}"/>
    <cellStyle name="Comma 23 3 2 3" xfId="3160" xr:uid="{00000000-0005-0000-0000-0000550C0000}"/>
    <cellStyle name="Comma 23 3 2 3 2" xfId="3161" xr:uid="{00000000-0005-0000-0000-0000560C0000}"/>
    <cellStyle name="Comma 23 3 2 3 2 2" xfId="3162" xr:uid="{00000000-0005-0000-0000-0000570C0000}"/>
    <cellStyle name="Comma 23 3 2 3 3" xfId="3163" xr:uid="{00000000-0005-0000-0000-0000580C0000}"/>
    <cellStyle name="Comma 23 3 2 4" xfId="3164" xr:uid="{00000000-0005-0000-0000-0000590C0000}"/>
    <cellStyle name="Comma 23 3 2 4 2" xfId="3165" xr:uid="{00000000-0005-0000-0000-00005A0C0000}"/>
    <cellStyle name="Comma 23 3 2 5" xfId="3166" xr:uid="{00000000-0005-0000-0000-00005B0C0000}"/>
    <cellStyle name="Comma 23 3 3" xfId="3167" xr:uid="{00000000-0005-0000-0000-00005C0C0000}"/>
    <cellStyle name="Comma 23 3 3 2" xfId="3168" xr:uid="{00000000-0005-0000-0000-00005D0C0000}"/>
    <cellStyle name="Comma 23 3 3 2 2" xfId="3169" xr:uid="{00000000-0005-0000-0000-00005E0C0000}"/>
    <cellStyle name="Comma 23 3 3 2 2 2" xfId="3170" xr:uid="{00000000-0005-0000-0000-00005F0C0000}"/>
    <cellStyle name="Comma 23 3 3 2 3" xfId="3171" xr:uid="{00000000-0005-0000-0000-0000600C0000}"/>
    <cellStyle name="Comma 23 3 3 3" xfId="3172" xr:uid="{00000000-0005-0000-0000-0000610C0000}"/>
    <cellStyle name="Comma 23 3 3 3 2" xfId="3173" xr:uid="{00000000-0005-0000-0000-0000620C0000}"/>
    <cellStyle name="Comma 23 3 3 4" xfId="3174" xr:uid="{00000000-0005-0000-0000-0000630C0000}"/>
    <cellStyle name="Comma 23 3 4" xfId="3175" xr:uid="{00000000-0005-0000-0000-0000640C0000}"/>
    <cellStyle name="Comma 23 3 5" xfId="3176" xr:uid="{00000000-0005-0000-0000-0000650C0000}"/>
    <cellStyle name="Comma 23 4" xfId="3177" xr:uid="{00000000-0005-0000-0000-0000660C0000}"/>
    <cellStyle name="Comma 23 4 2" xfId="3178" xr:uid="{00000000-0005-0000-0000-0000670C0000}"/>
    <cellStyle name="Comma 23 4 2 2" xfId="3179" xr:uid="{00000000-0005-0000-0000-0000680C0000}"/>
    <cellStyle name="Comma 23 4 2 2 2" xfId="3180" xr:uid="{00000000-0005-0000-0000-0000690C0000}"/>
    <cellStyle name="Comma 23 4 2 3" xfId="3181" xr:uid="{00000000-0005-0000-0000-00006A0C0000}"/>
    <cellStyle name="Comma 23 4 3" xfId="3182" xr:uid="{00000000-0005-0000-0000-00006B0C0000}"/>
    <cellStyle name="Comma 23 4 3 2" xfId="3183" xr:uid="{00000000-0005-0000-0000-00006C0C0000}"/>
    <cellStyle name="Comma 23 4 3 2 2" xfId="3184" xr:uid="{00000000-0005-0000-0000-00006D0C0000}"/>
    <cellStyle name="Comma 23 4 3 3" xfId="3185" xr:uid="{00000000-0005-0000-0000-00006E0C0000}"/>
    <cellStyle name="Comma 23 4 4" xfId="3186" xr:uid="{00000000-0005-0000-0000-00006F0C0000}"/>
    <cellStyle name="Comma 23 4 4 2" xfId="3187" xr:uid="{00000000-0005-0000-0000-0000700C0000}"/>
    <cellStyle name="Comma 23 4 5" xfId="3188" xr:uid="{00000000-0005-0000-0000-0000710C0000}"/>
    <cellStyle name="Comma 23 5" xfId="3189" xr:uid="{00000000-0005-0000-0000-0000720C0000}"/>
    <cellStyle name="Comma 23 5 2" xfId="3190" xr:uid="{00000000-0005-0000-0000-0000730C0000}"/>
    <cellStyle name="Comma 23 5 2 2" xfId="3191" xr:uid="{00000000-0005-0000-0000-0000740C0000}"/>
    <cellStyle name="Comma 23 5 2 2 2" xfId="3192" xr:uid="{00000000-0005-0000-0000-0000750C0000}"/>
    <cellStyle name="Comma 23 5 2 3" xfId="3193" xr:uid="{00000000-0005-0000-0000-0000760C0000}"/>
    <cellStyle name="Comma 23 5 3" xfId="3194" xr:uid="{00000000-0005-0000-0000-0000770C0000}"/>
    <cellStyle name="Comma 23 5 3 2" xfId="3195" xr:uid="{00000000-0005-0000-0000-0000780C0000}"/>
    <cellStyle name="Comma 23 5 4" xfId="3196" xr:uid="{00000000-0005-0000-0000-0000790C0000}"/>
    <cellStyle name="Comma 23 6" xfId="3197" xr:uid="{00000000-0005-0000-0000-00007A0C0000}"/>
    <cellStyle name="Comma 23 7" xfId="3198" xr:uid="{00000000-0005-0000-0000-00007B0C0000}"/>
    <cellStyle name="Comma 24" xfId="10746" xr:uid="{00000000-0005-0000-0000-00007C0C0000}"/>
    <cellStyle name="Comma 24 2" xfId="3199" xr:uid="{00000000-0005-0000-0000-00007D0C0000}"/>
    <cellStyle name="Comma 24 2 2" xfId="3200" xr:uid="{00000000-0005-0000-0000-00007E0C0000}"/>
    <cellStyle name="Comma 24 3" xfId="3201" xr:uid="{00000000-0005-0000-0000-00007F0C0000}"/>
    <cellStyle name="Comma 24 4" xfId="3202" xr:uid="{00000000-0005-0000-0000-0000800C0000}"/>
    <cellStyle name="Comma 25" xfId="3203" xr:uid="{00000000-0005-0000-0000-0000810C0000}"/>
    <cellStyle name="Comma 25 2" xfId="3204" xr:uid="{00000000-0005-0000-0000-0000820C0000}"/>
    <cellStyle name="Comma 25 2 2" xfId="3205" xr:uid="{00000000-0005-0000-0000-0000830C0000}"/>
    <cellStyle name="Comma 25 2 3" xfId="3206" xr:uid="{00000000-0005-0000-0000-0000840C0000}"/>
    <cellStyle name="Comma 25 3" xfId="3207" xr:uid="{00000000-0005-0000-0000-0000850C0000}"/>
    <cellStyle name="Comma 25 3 2" xfId="3208" xr:uid="{00000000-0005-0000-0000-0000860C0000}"/>
    <cellStyle name="Comma 25 3 2 2" xfId="3209" xr:uid="{00000000-0005-0000-0000-0000870C0000}"/>
    <cellStyle name="Comma 25 3 3" xfId="3210" xr:uid="{00000000-0005-0000-0000-0000880C0000}"/>
    <cellStyle name="Comma 25 4" xfId="3211" xr:uid="{00000000-0005-0000-0000-0000890C0000}"/>
    <cellStyle name="Comma 25 5" xfId="3212" xr:uid="{00000000-0005-0000-0000-00008A0C0000}"/>
    <cellStyle name="Comma 25 5 2" xfId="3213" xr:uid="{00000000-0005-0000-0000-00008B0C0000}"/>
    <cellStyle name="Comma 26" xfId="3214" xr:uid="{00000000-0005-0000-0000-00008C0C0000}"/>
    <cellStyle name="Comma 26 2" xfId="3215" xr:uid="{00000000-0005-0000-0000-00008D0C0000}"/>
    <cellStyle name="Comma 26 2 2" xfId="3216" xr:uid="{00000000-0005-0000-0000-00008E0C0000}"/>
    <cellStyle name="Comma 26 2 3" xfId="3217" xr:uid="{00000000-0005-0000-0000-00008F0C0000}"/>
    <cellStyle name="Comma 26 3" xfId="3218" xr:uid="{00000000-0005-0000-0000-0000900C0000}"/>
    <cellStyle name="Comma 26 3 2" xfId="3219" xr:uid="{00000000-0005-0000-0000-0000910C0000}"/>
    <cellStyle name="Comma 26 4" xfId="3220" xr:uid="{00000000-0005-0000-0000-0000920C0000}"/>
    <cellStyle name="Comma 27" xfId="3221" xr:uid="{00000000-0005-0000-0000-0000930C0000}"/>
    <cellStyle name="Comma 27 2" xfId="3222" xr:uid="{00000000-0005-0000-0000-0000940C0000}"/>
    <cellStyle name="Comma 27 2 2" xfId="3223" xr:uid="{00000000-0005-0000-0000-0000950C0000}"/>
    <cellStyle name="Comma 27 2 3" xfId="3224" xr:uid="{00000000-0005-0000-0000-0000960C0000}"/>
    <cellStyle name="Comma 27 3" xfId="3225" xr:uid="{00000000-0005-0000-0000-0000970C0000}"/>
    <cellStyle name="Comma 27 3 2" xfId="3226" xr:uid="{00000000-0005-0000-0000-0000980C0000}"/>
    <cellStyle name="Comma 27 4" xfId="3227" xr:uid="{00000000-0005-0000-0000-0000990C0000}"/>
    <cellStyle name="Comma 28" xfId="3228" xr:uid="{00000000-0005-0000-0000-00009A0C0000}"/>
    <cellStyle name="Comma 28 2" xfId="3229" xr:uid="{00000000-0005-0000-0000-00009B0C0000}"/>
    <cellStyle name="Comma 28 2 2" xfId="3230" xr:uid="{00000000-0005-0000-0000-00009C0C0000}"/>
    <cellStyle name="Comma 28 2 3" xfId="3231" xr:uid="{00000000-0005-0000-0000-00009D0C0000}"/>
    <cellStyle name="Comma 28 3" xfId="3232" xr:uid="{00000000-0005-0000-0000-00009E0C0000}"/>
    <cellStyle name="Comma 28 3 2" xfId="3233" xr:uid="{00000000-0005-0000-0000-00009F0C0000}"/>
    <cellStyle name="Comma 28 4" xfId="3234" xr:uid="{00000000-0005-0000-0000-0000A00C0000}"/>
    <cellStyle name="Comma 29" xfId="3235" xr:uid="{00000000-0005-0000-0000-0000A10C0000}"/>
    <cellStyle name="Comma 29 2" xfId="3236" xr:uid="{00000000-0005-0000-0000-0000A20C0000}"/>
    <cellStyle name="Comma 29 2 2" xfId="3237" xr:uid="{00000000-0005-0000-0000-0000A30C0000}"/>
    <cellStyle name="Comma 29 3" xfId="3238" xr:uid="{00000000-0005-0000-0000-0000A40C0000}"/>
    <cellStyle name="Comma 3" xfId="3239" xr:uid="{00000000-0005-0000-0000-0000A50C0000}"/>
    <cellStyle name="Comma 3 10" xfId="3240" xr:uid="{00000000-0005-0000-0000-0000A60C0000}"/>
    <cellStyle name="Comma 3 10 2" xfId="3241" xr:uid="{00000000-0005-0000-0000-0000A70C0000}"/>
    <cellStyle name="Comma 3 10 3" xfId="3242" xr:uid="{00000000-0005-0000-0000-0000A80C0000}"/>
    <cellStyle name="Comma 3 10 4" xfId="3243" xr:uid="{00000000-0005-0000-0000-0000A90C0000}"/>
    <cellStyle name="Comma 3 11" xfId="3244" xr:uid="{00000000-0005-0000-0000-0000AA0C0000}"/>
    <cellStyle name="Comma 3 11 2" xfId="3245" xr:uid="{00000000-0005-0000-0000-0000AB0C0000}"/>
    <cellStyle name="Comma 3 11 3" xfId="3246" xr:uid="{00000000-0005-0000-0000-0000AC0C0000}"/>
    <cellStyle name="Comma 3 11 4" xfId="3247" xr:uid="{00000000-0005-0000-0000-0000AD0C0000}"/>
    <cellStyle name="Comma 3 12" xfId="3248" xr:uid="{00000000-0005-0000-0000-0000AE0C0000}"/>
    <cellStyle name="Comma 3 12 2" xfId="3249" xr:uid="{00000000-0005-0000-0000-0000AF0C0000}"/>
    <cellStyle name="Comma 3 12 3" xfId="3250" xr:uid="{00000000-0005-0000-0000-0000B00C0000}"/>
    <cellStyle name="Comma 3 12 4" xfId="3251" xr:uid="{00000000-0005-0000-0000-0000B10C0000}"/>
    <cellStyle name="Comma 3 13" xfId="3252" xr:uid="{00000000-0005-0000-0000-0000B20C0000}"/>
    <cellStyle name="Comma 3 13 2" xfId="3253" xr:uid="{00000000-0005-0000-0000-0000B30C0000}"/>
    <cellStyle name="Comma 3 13 3" xfId="3254" xr:uid="{00000000-0005-0000-0000-0000B40C0000}"/>
    <cellStyle name="Comma 3 13 4" xfId="3255" xr:uid="{00000000-0005-0000-0000-0000B50C0000}"/>
    <cellStyle name="Comma 3 14" xfId="3256" xr:uid="{00000000-0005-0000-0000-0000B60C0000}"/>
    <cellStyle name="Comma 3 14 2" xfId="3257" xr:uid="{00000000-0005-0000-0000-0000B70C0000}"/>
    <cellStyle name="Comma 3 14 3" xfId="3258" xr:uid="{00000000-0005-0000-0000-0000B80C0000}"/>
    <cellStyle name="Comma 3 14 4" xfId="3259" xr:uid="{00000000-0005-0000-0000-0000B90C0000}"/>
    <cellStyle name="Comma 3 15" xfId="3260" xr:uid="{00000000-0005-0000-0000-0000BA0C0000}"/>
    <cellStyle name="Comma 3 15 10" xfId="3261" xr:uid="{00000000-0005-0000-0000-0000BB0C0000}"/>
    <cellStyle name="Comma 3 15 10 2" xfId="3262" xr:uid="{00000000-0005-0000-0000-0000BC0C0000}"/>
    <cellStyle name="Comma 3 15 10 3" xfId="3263" xr:uid="{00000000-0005-0000-0000-0000BD0C0000}"/>
    <cellStyle name="Comma 3 15 11" xfId="3264" xr:uid="{00000000-0005-0000-0000-0000BE0C0000}"/>
    <cellStyle name="Comma 3 15 11 2" xfId="3265" xr:uid="{00000000-0005-0000-0000-0000BF0C0000}"/>
    <cellStyle name="Comma 3 15 11 3" xfId="3266" xr:uid="{00000000-0005-0000-0000-0000C00C0000}"/>
    <cellStyle name="Comma 3 15 12" xfId="3267" xr:uid="{00000000-0005-0000-0000-0000C10C0000}"/>
    <cellStyle name="Comma 3 15 12 2" xfId="3268" xr:uid="{00000000-0005-0000-0000-0000C20C0000}"/>
    <cellStyle name="Comma 3 15 12 3" xfId="3269" xr:uid="{00000000-0005-0000-0000-0000C30C0000}"/>
    <cellStyle name="Comma 3 15 13" xfId="3270" xr:uid="{00000000-0005-0000-0000-0000C40C0000}"/>
    <cellStyle name="Comma 3 15 13 2" xfId="3271" xr:uid="{00000000-0005-0000-0000-0000C50C0000}"/>
    <cellStyle name="Comma 3 15 13 3" xfId="3272" xr:uid="{00000000-0005-0000-0000-0000C60C0000}"/>
    <cellStyle name="Comma 3 15 14" xfId="3273" xr:uid="{00000000-0005-0000-0000-0000C70C0000}"/>
    <cellStyle name="Comma 3 15 14 2" xfId="3274" xr:uid="{00000000-0005-0000-0000-0000C80C0000}"/>
    <cellStyle name="Comma 3 15 14 3" xfId="3275" xr:uid="{00000000-0005-0000-0000-0000C90C0000}"/>
    <cellStyle name="Comma 3 15 15" xfId="3276" xr:uid="{00000000-0005-0000-0000-0000CA0C0000}"/>
    <cellStyle name="Comma 3 15 15 2" xfId="3277" xr:uid="{00000000-0005-0000-0000-0000CB0C0000}"/>
    <cellStyle name="Comma 3 15 15 3" xfId="3278" xr:uid="{00000000-0005-0000-0000-0000CC0C0000}"/>
    <cellStyle name="Comma 3 15 16" xfId="3279" xr:uid="{00000000-0005-0000-0000-0000CD0C0000}"/>
    <cellStyle name="Comma 3 15 16 2" xfId="3280" xr:uid="{00000000-0005-0000-0000-0000CE0C0000}"/>
    <cellStyle name="Comma 3 15 16 3" xfId="3281" xr:uid="{00000000-0005-0000-0000-0000CF0C0000}"/>
    <cellStyle name="Comma 3 15 17" xfId="3282" xr:uid="{00000000-0005-0000-0000-0000D00C0000}"/>
    <cellStyle name="Comma 3 15 17 2" xfId="3283" xr:uid="{00000000-0005-0000-0000-0000D10C0000}"/>
    <cellStyle name="Comma 3 15 17 3" xfId="3284" xr:uid="{00000000-0005-0000-0000-0000D20C0000}"/>
    <cellStyle name="Comma 3 15 18" xfId="3285" xr:uid="{00000000-0005-0000-0000-0000D30C0000}"/>
    <cellStyle name="Comma 3 15 18 2" xfId="3286" xr:uid="{00000000-0005-0000-0000-0000D40C0000}"/>
    <cellStyle name="Comma 3 15 18 3" xfId="3287" xr:uid="{00000000-0005-0000-0000-0000D50C0000}"/>
    <cellStyle name="Comma 3 15 19" xfId="3288" xr:uid="{00000000-0005-0000-0000-0000D60C0000}"/>
    <cellStyle name="Comma 3 15 19 2" xfId="3289" xr:uid="{00000000-0005-0000-0000-0000D70C0000}"/>
    <cellStyle name="Comma 3 15 19 3" xfId="3290" xr:uid="{00000000-0005-0000-0000-0000D80C0000}"/>
    <cellStyle name="Comma 3 15 2" xfId="3291" xr:uid="{00000000-0005-0000-0000-0000D90C0000}"/>
    <cellStyle name="Comma 3 15 2 10" xfId="3292" xr:uid="{00000000-0005-0000-0000-0000DA0C0000}"/>
    <cellStyle name="Comma 3 15 2 11" xfId="3293" xr:uid="{00000000-0005-0000-0000-0000DB0C0000}"/>
    <cellStyle name="Comma 3 15 2 12" xfId="3294" xr:uid="{00000000-0005-0000-0000-0000DC0C0000}"/>
    <cellStyle name="Comma 3 15 2 13" xfId="3295" xr:uid="{00000000-0005-0000-0000-0000DD0C0000}"/>
    <cellStyle name="Comma 3 15 2 14" xfId="3296" xr:uid="{00000000-0005-0000-0000-0000DE0C0000}"/>
    <cellStyle name="Comma 3 15 2 15" xfId="3297" xr:uid="{00000000-0005-0000-0000-0000DF0C0000}"/>
    <cellStyle name="Comma 3 15 2 16" xfId="3298" xr:uid="{00000000-0005-0000-0000-0000E00C0000}"/>
    <cellStyle name="Comma 3 15 2 17" xfId="3299" xr:uid="{00000000-0005-0000-0000-0000E10C0000}"/>
    <cellStyle name="Comma 3 15 2 18" xfId="3300" xr:uid="{00000000-0005-0000-0000-0000E20C0000}"/>
    <cellStyle name="Comma 3 15 2 19" xfId="3301" xr:uid="{00000000-0005-0000-0000-0000E30C0000}"/>
    <cellStyle name="Comma 3 15 2 2" xfId="3302" xr:uid="{00000000-0005-0000-0000-0000E40C0000}"/>
    <cellStyle name="Comma 3 15 2 2 2" xfId="3303" xr:uid="{00000000-0005-0000-0000-0000E50C0000}"/>
    <cellStyle name="Comma 3 15 2 2 2 2" xfId="3304" xr:uid="{00000000-0005-0000-0000-0000E60C0000}"/>
    <cellStyle name="Comma 3 15 2 2 2 2 2" xfId="3305" xr:uid="{00000000-0005-0000-0000-0000E70C0000}"/>
    <cellStyle name="Comma 3 15 2 2 2 3" xfId="3306" xr:uid="{00000000-0005-0000-0000-0000E80C0000}"/>
    <cellStyle name="Comma 3 15 2 2 3" xfId="3307" xr:uid="{00000000-0005-0000-0000-0000E90C0000}"/>
    <cellStyle name="Comma 3 15 2 2 4" xfId="3308" xr:uid="{00000000-0005-0000-0000-0000EA0C0000}"/>
    <cellStyle name="Comma 3 15 2 2 4 2" xfId="3309" xr:uid="{00000000-0005-0000-0000-0000EB0C0000}"/>
    <cellStyle name="Comma 3 15 2 2 5" xfId="3310" xr:uid="{00000000-0005-0000-0000-0000EC0C0000}"/>
    <cellStyle name="Comma 3 15 2 20" xfId="3311" xr:uid="{00000000-0005-0000-0000-0000ED0C0000}"/>
    <cellStyle name="Comma 3 15 2 21" xfId="3312" xr:uid="{00000000-0005-0000-0000-0000EE0C0000}"/>
    <cellStyle name="Comma 3 15 2 22" xfId="3313" xr:uid="{00000000-0005-0000-0000-0000EF0C0000}"/>
    <cellStyle name="Comma 3 15 2 23" xfId="3314" xr:uid="{00000000-0005-0000-0000-0000F00C0000}"/>
    <cellStyle name="Comma 3 15 2 24" xfId="3315" xr:uid="{00000000-0005-0000-0000-0000F10C0000}"/>
    <cellStyle name="Comma 3 15 2 25" xfId="3316" xr:uid="{00000000-0005-0000-0000-0000F20C0000}"/>
    <cellStyle name="Comma 3 15 2 25 2" xfId="3317" xr:uid="{00000000-0005-0000-0000-0000F30C0000}"/>
    <cellStyle name="Comma 3 15 2 26" xfId="3318" xr:uid="{00000000-0005-0000-0000-0000F40C0000}"/>
    <cellStyle name="Comma 3 15 2 3" xfId="3319" xr:uid="{00000000-0005-0000-0000-0000F50C0000}"/>
    <cellStyle name="Comma 3 15 2 3 2" xfId="3320" xr:uid="{00000000-0005-0000-0000-0000F60C0000}"/>
    <cellStyle name="Comma 3 15 2 3 3" xfId="3321" xr:uid="{00000000-0005-0000-0000-0000F70C0000}"/>
    <cellStyle name="Comma 3 15 2 3 3 2" xfId="3322" xr:uid="{00000000-0005-0000-0000-0000F80C0000}"/>
    <cellStyle name="Comma 3 15 2 3 4" xfId="3323" xr:uid="{00000000-0005-0000-0000-0000F90C0000}"/>
    <cellStyle name="Comma 3 15 2 4" xfId="3324" xr:uid="{00000000-0005-0000-0000-0000FA0C0000}"/>
    <cellStyle name="Comma 3 15 2 5" xfId="3325" xr:uid="{00000000-0005-0000-0000-0000FB0C0000}"/>
    <cellStyle name="Comma 3 15 2 6" xfId="3326" xr:uid="{00000000-0005-0000-0000-0000FC0C0000}"/>
    <cellStyle name="Comma 3 15 2 7" xfId="3327" xr:uid="{00000000-0005-0000-0000-0000FD0C0000}"/>
    <cellStyle name="Comma 3 15 2 8" xfId="3328" xr:uid="{00000000-0005-0000-0000-0000FE0C0000}"/>
    <cellStyle name="Comma 3 15 2 9" xfId="3329" xr:uid="{00000000-0005-0000-0000-0000FF0C0000}"/>
    <cellStyle name="Comma 3 15 20" xfId="3330" xr:uid="{00000000-0005-0000-0000-0000000D0000}"/>
    <cellStyle name="Comma 3 15 20 2" xfId="3331" xr:uid="{00000000-0005-0000-0000-0000010D0000}"/>
    <cellStyle name="Comma 3 15 20 3" xfId="3332" xr:uid="{00000000-0005-0000-0000-0000020D0000}"/>
    <cellStyle name="Comma 3 15 21" xfId="3333" xr:uid="{00000000-0005-0000-0000-0000030D0000}"/>
    <cellStyle name="Comma 3 15 21 2" xfId="3334" xr:uid="{00000000-0005-0000-0000-0000040D0000}"/>
    <cellStyle name="Comma 3 15 21 3" xfId="3335" xr:uid="{00000000-0005-0000-0000-0000050D0000}"/>
    <cellStyle name="Comma 3 15 22" xfId="3336" xr:uid="{00000000-0005-0000-0000-0000060D0000}"/>
    <cellStyle name="Comma 3 15 22 2" xfId="3337" xr:uid="{00000000-0005-0000-0000-0000070D0000}"/>
    <cellStyle name="Comma 3 15 22 2 2" xfId="3338" xr:uid="{00000000-0005-0000-0000-0000080D0000}"/>
    <cellStyle name="Comma 3 15 22 2 2 2" xfId="3339" xr:uid="{00000000-0005-0000-0000-0000090D0000}"/>
    <cellStyle name="Comma 3 15 22 2 3" xfId="3340" xr:uid="{00000000-0005-0000-0000-00000A0D0000}"/>
    <cellStyle name="Comma 3 15 22 3" xfId="3341" xr:uid="{00000000-0005-0000-0000-00000B0D0000}"/>
    <cellStyle name="Comma 3 15 22 3 2" xfId="3342" xr:uid="{00000000-0005-0000-0000-00000C0D0000}"/>
    <cellStyle name="Comma 3 15 22 3 2 2" xfId="3343" xr:uid="{00000000-0005-0000-0000-00000D0D0000}"/>
    <cellStyle name="Comma 3 15 22 3 3" xfId="3344" xr:uid="{00000000-0005-0000-0000-00000E0D0000}"/>
    <cellStyle name="Comma 3 15 22 4" xfId="3345" xr:uid="{00000000-0005-0000-0000-00000F0D0000}"/>
    <cellStyle name="Comma 3 15 23" xfId="3346" xr:uid="{00000000-0005-0000-0000-0000100D0000}"/>
    <cellStyle name="Comma 3 15 23 2" xfId="3347" xr:uid="{00000000-0005-0000-0000-0000110D0000}"/>
    <cellStyle name="Comma 3 15 23 2 2" xfId="3348" xr:uid="{00000000-0005-0000-0000-0000120D0000}"/>
    <cellStyle name="Comma 3 15 23 3" xfId="3349" xr:uid="{00000000-0005-0000-0000-0000130D0000}"/>
    <cellStyle name="Comma 3 15 24" xfId="3350" xr:uid="{00000000-0005-0000-0000-0000140D0000}"/>
    <cellStyle name="Comma 3 15 24 2" xfId="3351" xr:uid="{00000000-0005-0000-0000-0000150D0000}"/>
    <cellStyle name="Comma 3 15 24 2 2" xfId="3352" xr:uid="{00000000-0005-0000-0000-0000160D0000}"/>
    <cellStyle name="Comma 3 15 24 3" xfId="3353" xr:uid="{00000000-0005-0000-0000-0000170D0000}"/>
    <cellStyle name="Comma 3 15 25" xfId="3354" xr:uid="{00000000-0005-0000-0000-0000180D0000}"/>
    <cellStyle name="Comma 3 15 26" xfId="3355" xr:uid="{00000000-0005-0000-0000-0000190D0000}"/>
    <cellStyle name="Comma 3 15 3" xfId="3356" xr:uid="{00000000-0005-0000-0000-00001A0D0000}"/>
    <cellStyle name="Comma 3 15 3 2" xfId="3357" xr:uid="{00000000-0005-0000-0000-00001B0D0000}"/>
    <cellStyle name="Comma 3 15 3 2 2" xfId="3358" xr:uid="{00000000-0005-0000-0000-00001C0D0000}"/>
    <cellStyle name="Comma 3 15 3 2 3" xfId="3359" xr:uid="{00000000-0005-0000-0000-00001D0D0000}"/>
    <cellStyle name="Comma 3 15 3 2 3 2" xfId="3360" xr:uid="{00000000-0005-0000-0000-00001E0D0000}"/>
    <cellStyle name="Comma 3 15 3 2 4" xfId="3361" xr:uid="{00000000-0005-0000-0000-00001F0D0000}"/>
    <cellStyle name="Comma 3 15 3 3" xfId="3362" xr:uid="{00000000-0005-0000-0000-0000200D0000}"/>
    <cellStyle name="Comma 3 15 3 4" xfId="3363" xr:uid="{00000000-0005-0000-0000-0000210D0000}"/>
    <cellStyle name="Comma 3 15 3 5" xfId="3364" xr:uid="{00000000-0005-0000-0000-0000220D0000}"/>
    <cellStyle name="Comma 3 15 3 5 2" xfId="3365" xr:uid="{00000000-0005-0000-0000-0000230D0000}"/>
    <cellStyle name="Comma 3 15 3 6" xfId="3366" xr:uid="{00000000-0005-0000-0000-0000240D0000}"/>
    <cellStyle name="Comma 3 15 4" xfId="3367" xr:uid="{00000000-0005-0000-0000-0000250D0000}"/>
    <cellStyle name="Comma 3 15 4 2" xfId="3368" xr:uid="{00000000-0005-0000-0000-0000260D0000}"/>
    <cellStyle name="Comma 3 15 4 3" xfId="3369" xr:uid="{00000000-0005-0000-0000-0000270D0000}"/>
    <cellStyle name="Comma 3 15 4 4" xfId="3370" xr:uid="{00000000-0005-0000-0000-0000280D0000}"/>
    <cellStyle name="Comma 3 15 4 5" xfId="3371" xr:uid="{00000000-0005-0000-0000-0000290D0000}"/>
    <cellStyle name="Comma 3 15 4 5 2" xfId="3372" xr:uid="{00000000-0005-0000-0000-00002A0D0000}"/>
    <cellStyle name="Comma 3 15 4 6" xfId="3373" xr:uid="{00000000-0005-0000-0000-00002B0D0000}"/>
    <cellStyle name="Comma 3 15 5" xfId="3374" xr:uid="{00000000-0005-0000-0000-00002C0D0000}"/>
    <cellStyle name="Comma 3 15 5 2" xfId="3375" xr:uid="{00000000-0005-0000-0000-00002D0D0000}"/>
    <cellStyle name="Comma 3 15 5 3" xfId="3376" xr:uid="{00000000-0005-0000-0000-00002E0D0000}"/>
    <cellStyle name="Comma 3 15 6" xfId="3377" xr:uid="{00000000-0005-0000-0000-00002F0D0000}"/>
    <cellStyle name="Comma 3 15 6 2" xfId="3378" xr:uid="{00000000-0005-0000-0000-0000300D0000}"/>
    <cellStyle name="Comma 3 15 6 3" xfId="3379" xr:uid="{00000000-0005-0000-0000-0000310D0000}"/>
    <cellStyle name="Comma 3 15 7" xfId="3380" xr:uid="{00000000-0005-0000-0000-0000320D0000}"/>
    <cellStyle name="Comma 3 15 7 2" xfId="3381" xr:uid="{00000000-0005-0000-0000-0000330D0000}"/>
    <cellStyle name="Comma 3 15 7 3" xfId="3382" xr:uid="{00000000-0005-0000-0000-0000340D0000}"/>
    <cellStyle name="Comma 3 15 8" xfId="3383" xr:uid="{00000000-0005-0000-0000-0000350D0000}"/>
    <cellStyle name="Comma 3 15 8 2" xfId="3384" xr:uid="{00000000-0005-0000-0000-0000360D0000}"/>
    <cellStyle name="Comma 3 15 8 3" xfId="3385" xr:uid="{00000000-0005-0000-0000-0000370D0000}"/>
    <cellStyle name="Comma 3 15 9" xfId="3386" xr:uid="{00000000-0005-0000-0000-0000380D0000}"/>
    <cellStyle name="Comma 3 15 9 2" xfId="3387" xr:uid="{00000000-0005-0000-0000-0000390D0000}"/>
    <cellStyle name="Comma 3 15 9 3" xfId="3388" xr:uid="{00000000-0005-0000-0000-00003A0D0000}"/>
    <cellStyle name="Comma 3 16" xfId="3389" xr:uid="{00000000-0005-0000-0000-00003B0D0000}"/>
    <cellStyle name="Comma 3 16 2" xfId="3390" xr:uid="{00000000-0005-0000-0000-00003C0D0000}"/>
    <cellStyle name="Comma 3 17" xfId="3391" xr:uid="{00000000-0005-0000-0000-00003D0D0000}"/>
    <cellStyle name="Comma 3 17 2" xfId="3392" xr:uid="{00000000-0005-0000-0000-00003E0D0000}"/>
    <cellStyle name="Comma 3 17 3" xfId="3393" xr:uid="{00000000-0005-0000-0000-00003F0D0000}"/>
    <cellStyle name="Comma 3 18" xfId="3394" xr:uid="{00000000-0005-0000-0000-0000400D0000}"/>
    <cellStyle name="Comma 3 18 2" xfId="3395" xr:uid="{00000000-0005-0000-0000-0000410D0000}"/>
    <cellStyle name="Comma 3 18 2 2" xfId="3396" xr:uid="{00000000-0005-0000-0000-0000420D0000}"/>
    <cellStyle name="Comma 3 18 2 2 2" xfId="3397" xr:uid="{00000000-0005-0000-0000-0000430D0000}"/>
    <cellStyle name="Comma 3 18 2 2 2 2" xfId="3398" xr:uid="{00000000-0005-0000-0000-0000440D0000}"/>
    <cellStyle name="Comma 3 18 2 2 3" xfId="3399" xr:uid="{00000000-0005-0000-0000-0000450D0000}"/>
    <cellStyle name="Comma 3 18 2 3" xfId="3400" xr:uid="{00000000-0005-0000-0000-0000460D0000}"/>
    <cellStyle name="Comma 3 18 2 3 2" xfId="3401" xr:uid="{00000000-0005-0000-0000-0000470D0000}"/>
    <cellStyle name="Comma 3 18 2 4" xfId="3402" xr:uid="{00000000-0005-0000-0000-0000480D0000}"/>
    <cellStyle name="Comma 3 18 3" xfId="3403" xr:uid="{00000000-0005-0000-0000-0000490D0000}"/>
    <cellStyle name="Comma 3 18 3 2" xfId="3404" xr:uid="{00000000-0005-0000-0000-00004A0D0000}"/>
    <cellStyle name="Comma 3 18 3 2 2" xfId="3405" xr:uid="{00000000-0005-0000-0000-00004B0D0000}"/>
    <cellStyle name="Comma 3 18 3 3" xfId="3406" xr:uid="{00000000-0005-0000-0000-00004C0D0000}"/>
    <cellStyle name="Comma 3 18 4" xfId="3407" xr:uid="{00000000-0005-0000-0000-00004D0D0000}"/>
    <cellStyle name="Comma 3 18 5" xfId="3408" xr:uid="{00000000-0005-0000-0000-00004E0D0000}"/>
    <cellStyle name="Comma 3 18 5 2" xfId="3409" xr:uid="{00000000-0005-0000-0000-00004F0D0000}"/>
    <cellStyle name="Comma 3 18 6" xfId="3410" xr:uid="{00000000-0005-0000-0000-0000500D0000}"/>
    <cellStyle name="Comma 3 19" xfId="3411" xr:uid="{00000000-0005-0000-0000-0000510D0000}"/>
    <cellStyle name="Comma 3 19 2" xfId="3412" xr:uid="{00000000-0005-0000-0000-0000520D0000}"/>
    <cellStyle name="Comma 3 19 2 2" xfId="3413" xr:uid="{00000000-0005-0000-0000-0000530D0000}"/>
    <cellStyle name="Comma 3 19 2 2 2" xfId="3414" xr:uid="{00000000-0005-0000-0000-0000540D0000}"/>
    <cellStyle name="Comma 3 19 2 3" xfId="3415" xr:uid="{00000000-0005-0000-0000-0000550D0000}"/>
    <cellStyle name="Comma 3 19 3" xfId="3416" xr:uid="{00000000-0005-0000-0000-0000560D0000}"/>
    <cellStyle name="Comma 3 19 4" xfId="3417" xr:uid="{00000000-0005-0000-0000-0000570D0000}"/>
    <cellStyle name="Comma 3 19 4 2" xfId="3418" xr:uid="{00000000-0005-0000-0000-0000580D0000}"/>
    <cellStyle name="Comma 3 19 5" xfId="3419" xr:uid="{00000000-0005-0000-0000-0000590D0000}"/>
    <cellStyle name="Comma 3 2" xfId="3420" xr:uid="{00000000-0005-0000-0000-00005A0D0000}"/>
    <cellStyle name="Comma 3 2 10" xfId="3421" xr:uid="{00000000-0005-0000-0000-00005B0D0000}"/>
    <cellStyle name="Comma 3 2 10 10" xfId="3422" xr:uid="{00000000-0005-0000-0000-00005C0D0000}"/>
    <cellStyle name="Comma 3 2 10 11" xfId="3423" xr:uid="{00000000-0005-0000-0000-00005D0D0000}"/>
    <cellStyle name="Comma 3 2 10 12" xfId="3424" xr:uid="{00000000-0005-0000-0000-00005E0D0000}"/>
    <cellStyle name="Comma 3 2 10 13" xfId="3425" xr:uid="{00000000-0005-0000-0000-00005F0D0000}"/>
    <cellStyle name="Comma 3 2 10 14" xfId="3426" xr:uid="{00000000-0005-0000-0000-0000600D0000}"/>
    <cellStyle name="Comma 3 2 10 15" xfId="3427" xr:uid="{00000000-0005-0000-0000-0000610D0000}"/>
    <cellStyle name="Comma 3 2 10 16" xfId="3428" xr:uid="{00000000-0005-0000-0000-0000620D0000}"/>
    <cellStyle name="Comma 3 2 10 17" xfId="3429" xr:uid="{00000000-0005-0000-0000-0000630D0000}"/>
    <cellStyle name="Comma 3 2 10 18" xfId="3430" xr:uid="{00000000-0005-0000-0000-0000640D0000}"/>
    <cellStyle name="Comma 3 2 10 19" xfId="3431" xr:uid="{00000000-0005-0000-0000-0000650D0000}"/>
    <cellStyle name="Comma 3 2 10 2" xfId="3432" xr:uid="{00000000-0005-0000-0000-0000660D0000}"/>
    <cellStyle name="Comma 3 2 10 20" xfId="3433" xr:uid="{00000000-0005-0000-0000-0000670D0000}"/>
    <cellStyle name="Comma 3 2 10 21" xfId="3434" xr:uid="{00000000-0005-0000-0000-0000680D0000}"/>
    <cellStyle name="Comma 3 2 10 22" xfId="3435" xr:uid="{00000000-0005-0000-0000-0000690D0000}"/>
    <cellStyle name="Comma 3 2 10 23" xfId="3436" xr:uid="{00000000-0005-0000-0000-00006A0D0000}"/>
    <cellStyle name="Comma 3 2 10 3" xfId="3437" xr:uid="{00000000-0005-0000-0000-00006B0D0000}"/>
    <cellStyle name="Comma 3 2 10 4" xfId="3438" xr:uid="{00000000-0005-0000-0000-00006C0D0000}"/>
    <cellStyle name="Comma 3 2 10 5" xfId="3439" xr:uid="{00000000-0005-0000-0000-00006D0D0000}"/>
    <cellStyle name="Comma 3 2 10 6" xfId="3440" xr:uid="{00000000-0005-0000-0000-00006E0D0000}"/>
    <cellStyle name="Comma 3 2 10 7" xfId="3441" xr:uid="{00000000-0005-0000-0000-00006F0D0000}"/>
    <cellStyle name="Comma 3 2 10 8" xfId="3442" xr:uid="{00000000-0005-0000-0000-0000700D0000}"/>
    <cellStyle name="Comma 3 2 10 9" xfId="3443" xr:uid="{00000000-0005-0000-0000-0000710D0000}"/>
    <cellStyle name="Comma 3 2 11" xfId="3444" xr:uid="{00000000-0005-0000-0000-0000720D0000}"/>
    <cellStyle name="Comma 3 2 12" xfId="3445" xr:uid="{00000000-0005-0000-0000-0000730D0000}"/>
    <cellStyle name="Comma 3 2 13" xfId="3446" xr:uid="{00000000-0005-0000-0000-0000740D0000}"/>
    <cellStyle name="Comma 3 2 14" xfId="3447" xr:uid="{00000000-0005-0000-0000-0000750D0000}"/>
    <cellStyle name="Comma 3 2 15" xfId="3448" xr:uid="{00000000-0005-0000-0000-0000760D0000}"/>
    <cellStyle name="Comma 3 2 16" xfId="3449" xr:uid="{00000000-0005-0000-0000-0000770D0000}"/>
    <cellStyle name="Comma 3 2 17" xfId="3450" xr:uid="{00000000-0005-0000-0000-0000780D0000}"/>
    <cellStyle name="Comma 3 2 17 2" xfId="3451" xr:uid="{00000000-0005-0000-0000-0000790D0000}"/>
    <cellStyle name="Comma 3 2 17 3" xfId="3452" xr:uid="{00000000-0005-0000-0000-00007A0D0000}"/>
    <cellStyle name="Comma 3 2 18" xfId="3453" xr:uid="{00000000-0005-0000-0000-00007B0D0000}"/>
    <cellStyle name="Comma 3 2 18 2" xfId="3454" xr:uid="{00000000-0005-0000-0000-00007C0D0000}"/>
    <cellStyle name="Comma 3 2 18 3" xfId="3455" xr:uid="{00000000-0005-0000-0000-00007D0D0000}"/>
    <cellStyle name="Comma 3 2 19" xfId="3456" xr:uid="{00000000-0005-0000-0000-00007E0D0000}"/>
    <cellStyle name="Comma 3 2 19 2" xfId="3457" xr:uid="{00000000-0005-0000-0000-00007F0D0000}"/>
    <cellStyle name="Comma 3 2 19 3" xfId="3458" xr:uid="{00000000-0005-0000-0000-0000800D0000}"/>
    <cellStyle name="Comma 3 2 2" xfId="3459" xr:uid="{00000000-0005-0000-0000-0000810D0000}"/>
    <cellStyle name="Comma 3 2 2 10" xfId="3460" xr:uid="{00000000-0005-0000-0000-0000820D0000}"/>
    <cellStyle name="Comma 3 2 2 11" xfId="3461" xr:uid="{00000000-0005-0000-0000-0000830D0000}"/>
    <cellStyle name="Comma 3 2 2 12" xfId="3462" xr:uid="{00000000-0005-0000-0000-0000840D0000}"/>
    <cellStyle name="Comma 3 2 2 13" xfId="3463" xr:uid="{00000000-0005-0000-0000-0000850D0000}"/>
    <cellStyle name="Comma 3 2 2 14" xfId="3464" xr:uid="{00000000-0005-0000-0000-0000860D0000}"/>
    <cellStyle name="Comma 3 2 2 15" xfId="3465" xr:uid="{00000000-0005-0000-0000-0000870D0000}"/>
    <cellStyle name="Comma 3 2 2 16" xfId="3466" xr:uid="{00000000-0005-0000-0000-0000880D0000}"/>
    <cellStyle name="Comma 3 2 2 17" xfId="3467" xr:uid="{00000000-0005-0000-0000-0000890D0000}"/>
    <cellStyle name="Comma 3 2 2 18" xfId="3468" xr:uid="{00000000-0005-0000-0000-00008A0D0000}"/>
    <cellStyle name="Comma 3 2 2 19" xfId="3469" xr:uid="{00000000-0005-0000-0000-00008B0D0000}"/>
    <cellStyle name="Comma 3 2 2 2" xfId="3470" xr:uid="{00000000-0005-0000-0000-00008C0D0000}"/>
    <cellStyle name="Comma 3 2 2 2 10" xfId="3471" xr:uid="{00000000-0005-0000-0000-00008D0D0000}"/>
    <cellStyle name="Comma 3 2 2 2 10 2" xfId="3472" xr:uid="{00000000-0005-0000-0000-00008E0D0000}"/>
    <cellStyle name="Comma 3 2 2 2 10 3" xfId="3473" xr:uid="{00000000-0005-0000-0000-00008F0D0000}"/>
    <cellStyle name="Comma 3 2 2 2 11" xfId="3474" xr:uid="{00000000-0005-0000-0000-0000900D0000}"/>
    <cellStyle name="Comma 3 2 2 2 11 2" xfId="3475" xr:uid="{00000000-0005-0000-0000-0000910D0000}"/>
    <cellStyle name="Comma 3 2 2 2 11 3" xfId="3476" xr:uid="{00000000-0005-0000-0000-0000920D0000}"/>
    <cellStyle name="Comma 3 2 2 2 12" xfId="3477" xr:uid="{00000000-0005-0000-0000-0000930D0000}"/>
    <cellStyle name="Comma 3 2 2 2 12 2" xfId="3478" xr:uid="{00000000-0005-0000-0000-0000940D0000}"/>
    <cellStyle name="Comma 3 2 2 2 12 3" xfId="3479" xr:uid="{00000000-0005-0000-0000-0000950D0000}"/>
    <cellStyle name="Comma 3 2 2 2 13" xfId="3480" xr:uid="{00000000-0005-0000-0000-0000960D0000}"/>
    <cellStyle name="Comma 3 2 2 2 13 2" xfId="3481" xr:uid="{00000000-0005-0000-0000-0000970D0000}"/>
    <cellStyle name="Comma 3 2 2 2 13 3" xfId="3482" xr:uid="{00000000-0005-0000-0000-0000980D0000}"/>
    <cellStyle name="Comma 3 2 2 2 14" xfId="3483" xr:uid="{00000000-0005-0000-0000-0000990D0000}"/>
    <cellStyle name="Comma 3 2 2 2 14 2" xfId="3484" xr:uid="{00000000-0005-0000-0000-00009A0D0000}"/>
    <cellStyle name="Comma 3 2 2 2 14 3" xfId="3485" xr:uid="{00000000-0005-0000-0000-00009B0D0000}"/>
    <cellStyle name="Comma 3 2 2 2 15" xfId="3486" xr:uid="{00000000-0005-0000-0000-00009C0D0000}"/>
    <cellStyle name="Comma 3 2 2 2 15 2" xfId="3487" xr:uid="{00000000-0005-0000-0000-00009D0D0000}"/>
    <cellStyle name="Comma 3 2 2 2 15 3" xfId="3488" xr:uid="{00000000-0005-0000-0000-00009E0D0000}"/>
    <cellStyle name="Comma 3 2 2 2 16" xfId="3489" xr:uid="{00000000-0005-0000-0000-00009F0D0000}"/>
    <cellStyle name="Comma 3 2 2 2 16 2" xfId="3490" xr:uid="{00000000-0005-0000-0000-0000A00D0000}"/>
    <cellStyle name="Comma 3 2 2 2 16 3" xfId="3491" xr:uid="{00000000-0005-0000-0000-0000A10D0000}"/>
    <cellStyle name="Comma 3 2 2 2 17" xfId="3492" xr:uid="{00000000-0005-0000-0000-0000A20D0000}"/>
    <cellStyle name="Comma 3 2 2 2 17 2" xfId="3493" xr:uid="{00000000-0005-0000-0000-0000A30D0000}"/>
    <cellStyle name="Comma 3 2 2 2 17 3" xfId="3494" xr:uid="{00000000-0005-0000-0000-0000A40D0000}"/>
    <cellStyle name="Comma 3 2 2 2 18" xfId="3495" xr:uid="{00000000-0005-0000-0000-0000A50D0000}"/>
    <cellStyle name="Comma 3 2 2 2 18 2" xfId="3496" xr:uid="{00000000-0005-0000-0000-0000A60D0000}"/>
    <cellStyle name="Comma 3 2 2 2 18 3" xfId="3497" xr:uid="{00000000-0005-0000-0000-0000A70D0000}"/>
    <cellStyle name="Comma 3 2 2 2 19" xfId="3498" xr:uid="{00000000-0005-0000-0000-0000A80D0000}"/>
    <cellStyle name="Comma 3 2 2 2 19 2" xfId="3499" xr:uid="{00000000-0005-0000-0000-0000A90D0000}"/>
    <cellStyle name="Comma 3 2 2 2 19 3" xfId="3500" xr:uid="{00000000-0005-0000-0000-0000AA0D0000}"/>
    <cellStyle name="Comma 3 2 2 2 2" xfId="3501" xr:uid="{00000000-0005-0000-0000-0000AB0D0000}"/>
    <cellStyle name="Comma 3 2 2 2 2 2" xfId="3502" xr:uid="{00000000-0005-0000-0000-0000AC0D0000}"/>
    <cellStyle name="Comma 3 2 2 2 2 3" xfId="3503" xr:uid="{00000000-0005-0000-0000-0000AD0D0000}"/>
    <cellStyle name="Comma 3 2 2 2 20" xfId="3504" xr:uid="{00000000-0005-0000-0000-0000AE0D0000}"/>
    <cellStyle name="Comma 3 2 2 2 20 2" xfId="3505" xr:uid="{00000000-0005-0000-0000-0000AF0D0000}"/>
    <cellStyle name="Comma 3 2 2 2 20 3" xfId="3506" xr:uid="{00000000-0005-0000-0000-0000B00D0000}"/>
    <cellStyle name="Comma 3 2 2 2 21" xfId="3507" xr:uid="{00000000-0005-0000-0000-0000B10D0000}"/>
    <cellStyle name="Comma 3 2 2 2 21 2" xfId="3508" xr:uid="{00000000-0005-0000-0000-0000B20D0000}"/>
    <cellStyle name="Comma 3 2 2 2 21 3" xfId="3509" xr:uid="{00000000-0005-0000-0000-0000B30D0000}"/>
    <cellStyle name="Comma 3 2 2 2 22" xfId="3510" xr:uid="{00000000-0005-0000-0000-0000B40D0000}"/>
    <cellStyle name="Comma 3 2 2 2 3" xfId="3511" xr:uid="{00000000-0005-0000-0000-0000B50D0000}"/>
    <cellStyle name="Comma 3 2 2 2 3 2" xfId="3512" xr:uid="{00000000-0005-0000-0000-0000B60D0000}"/>
    <cellStyle name="Comma 3 2 2 2 3 3" xfId="3513" xr:uid="{00000000-0005-0000-0000-0000B70D0000}"/>
    <cellStyle name="Comma 3 2 2 2 4" xfId="3514" xr:uid="{00000000-0005-0000-0000-0000B80D0000}"/>
    <cellStyle name="Comma 3 2 2 2 4 2" xfId="3515" xr:uid="{00000000-0005-0000-0000-0000B90D0000}"/>
    <cellStyle name="Comma 3 2 2 2 4 3" xfId="3516" xr:uid="{00000000-0005-0000-0000-0000BA0D0000}"/>
    <cellStyle name="Comma 3 2 2 2 5" xfId="3517" xr:uid="{00000000-0005-0000-0000-0000BB0D0000}"/>
    <cellStyle name="Comma 3 2 2 2 5 2" xfId="3518" xr:uid="{00000000-0005-0000-0000-0000BC0D0000}"/>
    <cellStyle name="Comma 3 2 2 2 5 3" xfId="3519" xr:uid="{00000000-0005-0000-0000-0000BD0D0000}"/>
    <cellStyle name="Comma 3 2 2 2 6" xfId="3520" xr:uid="{00000000-0005-0000-0000-0000BE0D0000}"/>
    <cellStyle name="Comma 3 2 2 2 6 2" xfId="3521" xr:uid="{00000000-0005-0000-0000-0000BF0D0000}"/>
    <cellStyle name="Comma 3 2 2 2 6 3" xfId="3522" xr:uid="{00000000-0005-0000-0000-0000C00D0000}"/>
    <cellStyle name="Comma 3 2 2 2 7" xfId="3523" xr:uid="{00000000-0005-0000-0000-0000C10D0000}"/>
    <cellStyle name="Comma 3 2 2 2 7 2" xfId="3524" xr:uid="{00000000-0005-0000-0000-0000C20D0000}"/>
    <cellStyle name="Comma 3 2 2 2 7 3" xfId="3525" xr:uid="{00000000-0005-0000-0000-0000C30D0000}"/>
    <cellStyle name="Comma 3 2 2 2 8" xfId="3526" xr:uid="{00000000-0005-0000-0000-0000C40D0000}"/>
    <cellStyle name="Comma 3 2 2 2 8 2" xfId="3527" xr:uid="{00000000-0005-0000-0000-0000C50D0000}"/>
    <cellStyle name="Comma 3 2 2 2 8 3" xfId="3528" xr:uid="{00000000-0005-0000-0000-0000C60D0000}"/>
    <cellStyle name="Comma 3 2 2 2 9" xfId="3529" xr:uid="{00000000-0005-0000-0000-0000C70D0000}"/>
    <cellStyle name="Comma 3 2 2 2 9 2" xfId="3530" xr:uid="{00000000-0005-0000-0000-0000C80D0000}"/>
    <cellStyle name="Comma 3 2 2 2 9 3" xfId="3531" xr:uid="{00000000-0005-0000-0000-0000C90D0000}"/>
    <cellStyle name="Comma 3 2 2 20" xfId="3532" xr:uid="{00000000-0005-0000-0000-0000CA0D0000}"/>
    <cellStyle name="Comma 3 2 2 21" xfId="3533" xr:uid="{00000000-0005-0000-0000-0000CB0D0000}"/>
    <cellStyle name="Comma 3 2 2 22" xfId="3534" xr:uid="{00000000-0005-0000-0000-0000CC0D0000}"/>
    <cellStyle name="Comma 3 2 2 23" xfId="3535" xr:uid="{00000000-0005-0000-0000-0000CD0D0000}"/>
    <cellStyle name="Comma 3 2 2 24" xfId="3536" xr:uid="{00000000-0005-0000-0000-0000CE0D0000}"/>
    <cellStyle name="Comma 3 2 2 25" xfId="3537" xr:uid="{00000000-0005-0000-0000-0000CF0D0000}"/>
    <cellStyle name="Comma 3 2 2 26" xfId="3538" xr:uid="{00000000-0005-0000-0000-0000D00D0000}"/>
    <cellStyle name="Comma 3 2 2 27" xfId="3539" xr:uid="{00000000-0005-0000-0000-0000D10D0000}"/>
    <cellStyle name="Comma 3 2 2 28" xfId="3540" xr:uid="{00000000-0005-0000-0000-0000D20D0000}"/>
    <cellStyle name="Comma 3 2 2 29" xfId="3541" xr:uid="{00000000-0005-0000-0000-0000D30D0000}"/>
    <cellStyle name="Comma 3 2 2 3" xfId="3542" xr:uid="{00000000-0005-0000-0000-0000D40D0000}"/>
    <cellStyle name="Comma 3 2 2 3 2" xfId="3543" xr:uid="{00000000-0005-0000-0000-0000D50D0000}"/>
    <cellStyle name="Comma 3 2 2 3 3" xfId="3544" xr:uid="{00000000-0005-0000-0000-0000D60D0000}"/>
    <cellStyle name="Comma 3 2 2 30" xfId="3545" xr:uid="{00000000-0005-0000-0000-0000D70D0000}"/>
    <cellStyle name="Comma 3 2 2 31" xfId="3546" xr:uid="{00000000-0005-0000-0000-0000D80D0000}"/>
    <cellStyle name="Comma 3 2 2 32" xfId="3547" xr:uid="{00000000-0005-0000-0000-0000D90D0000}"/>
    <cellStyle name="Comma 3 2 2 33" xfId="3548" xr:uid="{00000000-0005-0000-0000-0000DA0D0000}"/>
    <cellStyle name="Comma 3 2 2 4" xfId="3549" xr:uid="{00000000-0005-0000-0000-0000DB0D0000}"/>
    <cellStyle name="Comma 3 2 2 4 2" xfId="3550" xr:uid="{00000000-0005-0000-0000-0000DC0D0000}"/>
    <cellStyle name="Comma 3 2 2 4 3" xfId="3551" xr:uid="{00000000-0005-0000-0000-0000DD0D0000}"/>
    <cellStyle name="Comma 3 2 2 5" xfId="3552" xr:uid="{00000000-0005-0000-0000-0000DE0D0000}"/>
    <cellStyle name="Comma 3 2 2 5 2" xfId="3553" xr:uid="{00000000-0005-0000-0000-0000DF0D0000}"/>
    <cellStyle name="Comma 3 2 2 5 3" xfId="3554" xr:uid="{00000000-0005-0000-0000-0000E00D0000}"/>
    <cellStyle name="Comma 3 2 2 6" xfId="3555" xr:uid="{00000000-0005-0000-0000-0000E10D0000}"/>
    <cellStyle name="Comma 3 2 2 6 2" xfId="3556" xr:uid="{00000000-0005-0000-0000-0000E20D0000}"/>
    <cellStyle name="Comma 3 2 2 6 3" xfId="3557" xr:uid="{00000000-0005-0000-0000-0000E30D0000}"/>
    <cellStyle name="Comma 3 2 2 7" xfId="3558" xr:uid="{00000000-0005-0000-0000-0000E40D0000}"/>
    <cellStyle name="Comma 3 2 2 7 2" xfId="3559" xr:uid="{00000000-0005-0000-0000-0000E50D0000}"/>
    <cellStyle name="Comma 3 2 2 7 3" xfId="3560" xr:uid="{00000000-0005-0000-0000-0000E60D0000}"/>
    <cellStyle name="Comma 3 2 2 8" xfId="3561" xr:uid="{00000000-0005-0000-0000-0000E70D0000}"/>
    <cellStyle name="Comma 3 2 2 8 2" xfId="3562" xr:uid="{00000000-0005-0000-0000-0000E80D0000}"/>
    <cellStyle name="Comma 3 2 2 8 3" xfId="3563" xr:uid="{00000000-0005-0000-0000-0000E90D0000}"/>
    <cellStyle name="Comma 3 2 2 9" xfId="3564" xr:uid="{00000000-0005-0000-0000-0000EA0D0000}"/>
    <cellStyle name="Comma 3 2 2 9 2" xfId="3565" xr:uid="{00000000-0005-0000-0000-0000EB0D0000}"/>
    <cellStyle name="Comma 3 2 2 9 3" xfId="3566" xr:uid="{00000000-0005-0000-0000-0000EC0D0000}"/>
    <cellStyle name="Comma 3 2 20" xfId="3567" xr:uid="{00000000-0005-0000-0000-0000ED0D0000}"/>
    <cellStyle name="Comma 3 2 20 2" xfId="3568" xr:uid="{00000000-0005-0000-0000-0000EE0D0000}"/>
    <cellStyle name="Comma 3 2 20 3" xfId="3569" xr:uid="{00000000-0005-0000-0000-0000EF0D0000}"/>
    <cellStyle name="Comma 3 2 21" xfId="3570" xr:uid="{00000000-0005-0000-0000-0000F00D0000}"/>
    <cellStyle name="Comma 3 2 21 2" xfId="3571" xr:uid="{00000000-0005-0000-0000-0000F10D0000}"/>
    <cellStyle name="Comma 3 2 21 3" xfId="3572" xr:uid="{00000000-0005-0000-0000-0000F20D0000}"/>
    <cellStyle name="Comma 3 2 22" xfId="3573" xr:uid="{00000000-0005-0000-0000-0000F30D0000}"/>
    <cellStyle name="Comma 3 2 22 2" xfId="3574" xr:uid="{00000000-0005-0000-0000-0000F40D0000}"/>
    <cellStyle name="Comma 3 2 22 3" xfId="3575" xr:uid="{00000000-0005-0000-0000-0000F50D0000}"/>
    <cellStyle name="Comma 3 2 23" xfId="3576" xr:uid="{00000000-0005-0000-0000-0000F60D0000}"/>
    <cellStyle name="Comma 3 2 23 2" xfId="3577" xr:uid="{00000000-0005-0000-0000-0000F70D0000}"/>
    <cellStyle name="Comma 3 2 23 3" xfId="3578" xr:uid="{00000000-0005-0000-0000-0000F80D0000}"/>
    <cellStyle name="Comma 3 2 24" xfId="3579" xr:uid="{00000000-0005-0000-0000-0000F90D0000}"/>
    <cellStyle name="Comma 3 2 24 2" xfId="3580" xr:uid="{00000000-0005-0000-0000-0000FA0D0000}"/>
    <cellStyle name="Comma 3 2 24 3" xfId="3581" xr:uid="{00000000-0005-0000-0000-0000FB0D0000}"/>
    <cellStyle name="Comma 3 2 25" xfId="3582" xr:uid="{00000000-0005-0000-0000-0000FC0D0000}"/>
    <cellStyle name="Comma 3 2 25 2" xfId="3583" xr:uid="{00000000-0005-0000-0000-0000FD0D0000}"/>
    <cellStyle name="Comma 3 2 25 3" xfId="3584" xr:uid="{00000000-0005-0000-0000-0000FE0D0000}"/>
    <cellStyle name="Comma 3 2 26" xfId="3585" xr:uid="{00000000-0005-0000-0000-0000FF0D0000}"/>
    <cellStyle name="Comma 3 2 26 2" xfId="3586" xr:uid="{00000000-0005-0000-0000-0000000E0000}"/>
    <cellStyle name="Comma 3 2 26 3" xfId="3587" xr:uid="{00000000-0005-0000-0000-0000010E0000}"/>
    <cellStyle name="Comma 3 2 27" xfId="3588" xr:uid="{00000000-0005-0000-0000-0000020E0000}"/>
    <cellStyle name="Comma 3 2 27 2" xfId="3589" xr:uid="{00000000-0005-0000-0000-0000030E0000}"/>
    <cellStyle name="Comma 3 2 27 3" xfId="3590" xr:uid="{00000000-0005-0000-0000-0000040E0000}"/>
    <cellStyle name="Comma 3 2 28" xfId="3591" xr:uid="{00000000-0005-0000-0000-0000050E0000}"/>
    <cellStyle name="Comma 3 2 28 2" xfId="3592" xr:uid="{00000000-0005-0000-0000-0000060E0000}"/>
    <cellStyle name="Comma 3 2 28 3" xfId="3593" xr:uid="{00000000-0005-0000-0000-0000070E0000}"/>
    <cellStyle name="Comma 3 2 29" xfId="3594" xr:uid="{00000000-0005-0000-0000-0000080E0000}"/>
    <cellStyle name="Comma 3 2 29 2" xfId="3595" xr:uid="{00000000-0005-0000-0000-0000090E0000}"/>
    <cellStyle name="Comma 3 2 29 3" xfId="3596" xr:uid="{00000000-0005-0000-0000-00000A0E0000}"/>
    <cellStyle name="Comma 3 2 3" xfId="3597" xr:uid="{00000000-0005-0000-0000-00000B0E0000}"/>
    <cellStyle name="Comma 3 2 3 2" xfId="3598" xr:uid="{00000000-0005-0000-0000-00000C0E0000}"/>
    <cellStyle name="Comma 3 2 3 3" xfId="3599" xr:uid="{00000000-0005-0000-0000-00000D0E0000}"/>
    <cellStyle name="Comma 3 2 3 4" xfId="3600" xr:uid="{00000000-0005-0000-0000-00000E0E0000}"/>
    <cellStyle name="Comma 3 2 3 5" xfId="3601" xr:uid="{00000000-0005-0000-0000-00000F0E0000}"/>
    <cellStyle name="Comma 3 2 3 6" xfId="3602" xr:uid="{00000000-0005-0000-0000-0000100E0000}"/>
    <cellStyle name="Comma 3 2 3 7" xfId="3603" xr:uid="{00000000-0005-0000-0000-0000110E0000}"/>
    <cellStyle name="Comma 3 2 30" xfId="3604" xr:uid="{00000000-0005-0000-0000-0000120E0000}"/>
    <cellStyle name="Comma 3 2 30 2" xfId="3605" xr:uid="{00000000-0005-0000-0000-0000130E0000}"/>
    <cellStyle name="Comma 3 2 30 3" xfId="3606" xr:uid="{00000000-0005-0000-0000-0000140E0000}"/>
    <cellStyle name="Comma 3 2 31" xfId="3607" xr:uid="{00000000-0005-0000-0000-0000150E0000}"/>
    <cellStyle name="Comma 3 2 31 2" xfId="3608" xr:uid="{00000000-0005-0000-0000-0000160E0000}"/>
    <cellStyle name="Comma 3 2 31 3" xfId="3609" xr:uid="{00000000-0005-0000-0000-0000170E0000}"/>
    <cellStyle name="Comma 3 2 32" xfId="3610" xr:uid="{00000000-0005-0000-0000-0000180E0000}"/>
    <cellStyle name="Comma 3 2 32 2" xfId="3611" xr:uid="{00000000-0005-0000-0000-0000190E0000}"/>
    <cellStyle name="Comma 3 2 32 3" xfId="3612" xr:uid="{00000000-0005-0000-0000-00001A0E0000}"/>
    <cellStyle name="Comma 3 2 33" xfId="3613" xr:uid="{00000000-0005-0000-0000-00001B0E0000}"/>
    <cellStyle name="Comma 3 2 33 2" xfId="3614" xr:uid="{00000000-0005-0000-0000-00001C0E0000}"/>
    <cellStyle name="Comma 3 2 33 3" xfId="3615" xr:uid="{00000000-0005-0000-0000-00001D0E0000}"/>
    <cellStyle name="Comma 3 2 34" xfId="3616" xr:uid="{00000000-0005-0000-0000-00001E0E0000}"/>
    <cellStyle name="Comma 3 2 34 2" xfId="3617" xr:uid="{00000000-0005-0000-0000-00001F0E0000}"/>
    <cellStyle name="Comma 3 2 34 3" xfId="3618" xr:uid="{00000000-0005-0000-0000-0000200E0000}"/>
    <cellStyle name="Comma 3 2 35" xfId="3619" xr:uid="{00000000-0005-0000-0000-0000210E0000}"/>
    <cellStyle name="Comma 3 2 35 2" xfId="3620" xr:uid="{00000000-0005-0000-0000-0000220E0000}"/>
    <cellStyle name="Comma 3 2 35 3" xfId="3621" xr:uid="{00000000-0005-0000-0000-0000230E0000}"/>
    <cellStyle name="Comma 3 2 36" xfId="3622" xr:uid="{00000000-0005-0000-0000-0000240E0000}"/>
    <cellStyle name="Comma 3 2 4" xfId="3623" xr:uid="{00000000-0005-0000-0000-0000250E0000}"/>
    <cellStyle name="Comma 3 2 4 10" xfId="3624" xr:uid="{00000000-0005-0000-0000-0000260E0000}"/>
    <cellStyle name="Comma 3 2 4 11" xfId="3625" xr:uid="{00000000-0005-0000-0000-0000270E0000}"/>
    <cellStyle name="Comma 3 2 4 12" xfId="3626" xr:uid="{00000000-0005-0000-0000-0000280E0000}"/>
    <cellStyle name="Comma 3 2 4 13" xfId="3627" xr:uid="{00000000-0005-0000-0000-0000290E0000}"/>
    <cellStyle name="Comma 3 2 4 14" xfId="3628" xr:uid="{00000000-0005-0000-0000-00002A0E0000}"/>
    <cellStyle name="Comma 3 2 4 15" xfId="3629" xr:uid="{00000000-0005-0000-0000-00002B0E0000}"/>
    <cellStyle name="Comma 3 2 4 16" xfId="3630" xr:uid="{00000000-0005-0000-0000-00002C0E0000}"/>
    <cellStyle name="Comma 3 2 4 17" xfId="3631" xr:uid="{00000000-0005-0000-0000-00002D0E0000}"/>
    <cellStyle name="Comma 3 2 4 18" xfId="3632" xr:uid="{00000000-0005-0000-0000-00002E0E0000}"/>
    <cellStyle name="Comma 3 2 4 19" xfId="3633" xr:uid="{00000000-0005-0000-0000-00002F0E0000}"/>
    <cellStyle name="Comma 3 2 4 2" xfId="3634" xr:uid="{00000000-0005-0000-0000-0000300E0000}"/>
    <cellStyle name="Comma 3 2 4 2 10" xfId="3635" xr:uid="{00000000-0005-0000-0000-0000310E0000}"/>
    <cellStyle name="Comma 3 2 4 2 10 2" xfId="3636" xr:uid="{00000000-0005-0000-0000-0000320E0000}"/>
    <cellStyle name="Comma 3 2 4 2 10 3" xfId="3637" xr:uid="{00000000-0005-0000-0000-0000330E0000}"/>
    <cellStyle name="Comma 3 2 4 2 11" xfId="3638" xr:uid="{00000000-0005-0000-0000-0000340E0000}"/>
    <cellStyle name="Comma 3 2 4 2 11 2" xfId="3639" xr:uid="{00000000-0005-0000-0000-0000350E0000}"/>
    <cellStyle name="Comma 3 2 4 2 11 3" xfId="3640" xr:uid="{00000000-0005-0000-0000-0000360E0000}"/>
    <cellStyle name="Comma 3 2 4 2 12" xfId="3641" xr:uid="{00000000-0005-0000-0000-0000370E0000}"/>
    <cellStyle name="Comma 3 2 4 2 12 2" xfId="3642" xr:uid="{00000000-0005-0000-0000-0000380E0000}"/>
    <cellStyle name="Comma 3 2 4 2 12 3" xfId="3643" xr:uid="{00000000-0005-0000-0000-0000390E0000}"/>
    <cellStyle name="Comma 3 2 4 2 13" xfId="3644" xr:uid="{00000000-0005-0000-0000-00003A0E0000}"/>
    <cellStyle name="Comma 3 2 4 2 13 2" xfId="3645" xr:uid="{00000000-0005-0000-0000-00003B0E0000}"/>
    <cellStyle name="Comma 3 2 4 2 13 3" xfId="3646" xr:uid="{00000000-0005-0000-0000-00003C0E0000}"/>
    <cellStyle name="Comma 3 2 4 2 14" xfId="3647" xr:uid="{00000000-0005-0000-0000-00003D0E0000}"/>
    <cellStyle name="Comma 3 2 4 2 14 2" xfId="3648" xr:uid="{00000000-0005-0000-0000-00003E0E0000}"/>
    <cellStyle name="Comma 3 2 4 2 14 3" xfId="3649" xr:uid="{00000000-0005-0000-0000-00003F0E0000}"/>
    <cellStyle name="Comma 3 2 4 2 15" xfId="3650" xr:uid="{00000000-0005-0000-0000-0000400E0000}"/>
    <cellStyle name="Comma 3 2 4 2 15 2" xfId="3651" xr:uid="{00000000-0005-0000-0000-0000410E0000}"/>
    <cellStyle name="Comma 3 2 4 2 15 3" xfId="3652" xr:uid="{00000000-0005-0000-0000-0000420E0000}"/>
    <cellStyle name="Comma 3 2 4 2 16" xfId="3653" xr:uid="{00000000-0005-0000-0000-0000430E0000}"/>
    <cellStyle name="Comma 3 2 4 2 16 2" xfId="3654" xr:uid="{00000000-0005-0000-0000-0000440E0000}"/>
    <cellStyle name="Comma 3 2 4 2 16 3" xfId="3655" xr:uid="{00000000-0005-0000-0000-0000450E0000}"/>
    <cellStyle name="Comma 3 2 4 2 17" xfId="3656" xr:uid="{00000000-0005-0000-0000-0000460E0000}"/>
    <cellStyle name="Comma 3 2 4 2 17 2" xfId="3657" xr:uid="{00000000-0005-0000-0000-0000470E0000}"/>
    <cellStyle name="Comma 3 2 4 2 17 3" xfId="3658" xr:uid="{00000000-0005-0000-0000-0000480E0000}"/>
    <cellStyle name="Comma 3 2 4 2 18" xfId="3659" xr:uid="{00000000-0005-0000-0000-0000490E0000}"/>
    <cellStyle name="Comma 3 2 4 2 18 2" xfId="3660" xr:uid="{00000000-0005-0000-0000-00004A0E0000}"/>
    <cellStyle name="Comma 3 2 4 2 18 3" xfId="3661" xr:uid="{00000000-0005-0000-0000-00004B0E0000}"/>
    <cellStyle name="Comma 3 2 4 2 19" xfId="3662" xr:uid="{00000000-0005-0000-0000-00004C0E0000}"/>
    <cellStyle name="Comma 3 2 4 2 19 2" xfId="3663" xr:uid="{00000000-0005-0000-0000-00004D0E0000}"/>
    <cellStyle name="Comma 3 2 4 2 19 3" xfId="3664" xr:uid="{00000000-0005-0000-0000-00004E0E0000}"/>
    <cellStyle name="Comma 3 2 4 2 2" xfId="3665" xr:uid="{00000000-0005-0000-0000-00004F0E0000}"/>
    <cellStyle name="Comma 3 2 4 2 2 10" xfId="3666" xr:uid="{00000000-0005-0000-0000-0000500E0000}"/>
    <cellStyle name="Comma 3 2 4 2 2 11" xfId="3667" xr:uid="{00000000-0005-0000-0000-0000510E0000}"/>
    <cellStyle name="Comma 3 2 4 2 2 12" xfId="3668" xr:uid="{00000000-0005-0000-0000-0000520E0000}"/>
    <cellStyle name="Comma 3 2 4 2 2 13" xfId="3669" xr:uid="{00000000-0005-0000-0000-0000530E0000}"/>
    <cellStyle name="Comma 3 2 4 2 2 14" xfId="3670" xr:uid="{00000000-0005-0000-0000-0000540E0000}"/>
    <cellStyle name="Comma 3 2 4 2 2 15" xfId="3671" xr:uid="{00000000-0005-0000-0000-0000550E0000}"/>
    <cellStyle name="Comma 3 2 4 2 2 16" xfId="3672" xr:uid="{00000000-0005-0000-0000-0000560E0000}"/>
    <cellStyle name="Comma 3 2 4 2 2 17" xfId="3673" xr:uid="{00000000-0005-0000-0000-0000570E0000}"/>
    <cellStyle name="Comma 3 2 4 2 2 18" xfId="3674" xr:uid="{00000000-0005-0000-0000-0000580E0000}"/>
    <cellStyle name="Comma 3 2 4 2 2 19" xfId="3675" xr:uid="{00000000-0005-0000-0000-0000590E0000}"/>
    <cellStyle name="Comma 3 2 4 2 2 2" xfId="3676" xr:uid="{00000000-0005-0000-0000-00005A0E0000}"/>
    <cellStyle name="Comma 3 2 4 2 2 2 10" xfId="3677" xr:uid="{00000000-0005-0000-0000-00005B0E0000}"/>
    <cellStyle name="Comma 3 2 4 2 2 2 10 2" xfId="3678" xr:uid="{00000000-0005-0000-0000-00005C0E0000}"/>
    <cellStyle name="Comma 3 2 4 2 2 2 10 3" xfId="3679" xr:uid="{00000000-0005-0000-0000-00005D0E0000}"/>
    <cellStyle name="Comma 3 2 4 2 2 2 11" xfId="3680" xr:uid="{00000000-0005-0000-0000-00005E0E0000}"/>
    <cellStyle name="Comma 3 2 4 2 2 2 11 2" xfId="3681" xr:uid="{00000000-0005-0000-0000-00005F0E0000}"/>
    <cellStyle name="Comma 3 2 4 2 2 2 11 3" xfId="3682" xr:uid="{00000000-0005-0000-0000-0000600E0000}"/>
    <cellStyle name="Comma 3 2 4 2 2 2 12" xfId="3683" xr:uid="{00000000-0005-0000-0000-0000610E0000}"/>
    <cellStyle name="Comma 3 2 4 2 2 2 12 2" xfId="3684" xr:uid="{00000000-0005-0000-0000-0000620E0000}"/>
    <cellStyle name="Comma 3 2 4 2 2 2 12 3" xfId="3685" xr:uid="{00000000-0005-0000-0000-0000630E0000}"/>
    <cellStyle name="Comma 3 2 4 2 2 2 13" xfId="3686" xr:uid="{00000000-0005-0000-0000-0000640E0000}"/>
    <cellStyle name="Comma 3 2 4 2 2 2 13 2" xfId="3687" xr:uid="{00000000-0005-0000-0000-0000650E0000}"/>
    <cellStyle name="Comma 3 2 4 2 2 2 13 3" xfId="3688" xr:uid="{00000000-0005-0000-0000-0000660E0000}"/>
    <cellStyle name="Comma 3 2 4 2 2 2 14" xfId="3689" xr:uid="{00000000-0005-0000-0000-0000670E0000}"/>
    <cellStyle name="Comma 3 2 4 2 2 2 14 2" xfId="3690" xr:uid="{00000000-0005-0000-0000-0000680E0000}"/>
    <cellStyle name="Comma 3 2 4 2 2 2 14 3" xfId="3691" xr:uid="{00000000-0005-0000-0000-0000690E0000}"/>
    <cellStyle name="Comma 3 2 4 2 2 2 15" xfId="3692" xr:uid="{00000000-0005-0000-0000-00006A0E0000}"/>
    <cellStyle name="Comma 3 2 4 2 2 2 15 2" xfId="3693" xr:uid="{00000000-0005-0000-0000-00006B0E0000}"/>
    <cellStyle name="Comma 3 2 4 2 2 2 15 3" xfId="3694" xr:uid="{00000000-0005-0000-0000-00006C0E0000}"/>
    <cellStyle name="Comma 3 2 4 2 2 2 16" xfId="3695" xr:uid="{00000000-0005-0000-0000-00006D0E0000}"/>
    <cellStyle name="Comma 3 2 4 2 2 2 16 2" xfId="3696" xr:uid="{00000000-0005-0000-0000-00006E0E0000}"/>
    <cellStyle name="Comma 3 2 4 2 2 2 16 3" xfId="3697" xr:uid="{00000000-0005-0000-0000-00006F0E0000}"/>
    <cellStyle name="Comma 3 2 4 2 2 2 17" xfId="3698" xr:uid="{00000000-0005-0000-0000-0000700E0000}"/>
    <cellStyle name="Comma 3 2 4 2 2 2 17 2" xfId="3699" xr:uid="{00000000-0005-0000-0000-0000710E0000}"/>
    <cellStyle name="Comma 3 2 4 2 2 2 17 3" xfId="3700" xr:uid="{00000000-0005-0000-0000-0000720E0000}"/>
    <cellStyle name="Comma 3 2 4 2 2 2 18" xfId="3701" xr:uid="{00000000-0005-0000-0000-0000730E0000}"/>
    <cellStyle name="Comma 3 2 4 2 2 2 18 2" xfId="3702" xr:uid="{00000000-0005-0000-0000-0000740E0000}"/>
    <cellStyle name="Comma 3 2 4 2 2 2 18 3" xfId="3703" xr:uid="{00000000-0005-0000-0000-0000750E0000}"/>
    <cellStyle name="Comma 3 2 4 2 2 2 19" xfId="3704" xr:uid="{00000000-0005-0000-0000-0000760E0000}"/>
    <cellStyle name="Comma 3 2 4 2 2 2 19 2" xfId="3705" xr:uid="{00000000-0005-0000-0000-0000770E0000}"/>
    <cellStyle name="Comma 3 2 4 2 2 2 19 3" xfId="3706" xr:uid="{00000000-0005-0000-0000-0000780E0000}"/>
    <cellStyle name="Comma 3 2 4 2 2 2 2" xfId="3707" xr:uid="{00000000-0005-0000-0000-0000790E0000}"/>
    <cellStyle name="Comma 3 2 4 2 2 2 2 2" xfId="3708" xr:uid="{00000000-0005-0000-0000-00007A0E0000}"/>
    <cellStyle name="Comma 3 2 4 2 2 2 2 3" xfId="3709" xr:uid="{00000000-0005-0000-0000-00007B0E0000}"/>
    <cellStyle name="Comma 3 2 4 2 2 2 20" xfId="3710" xr:uid="{00000000-0005-0000-0000-00007C0E0000}"/>
    <cellStyle name="Comma 3 2 4 2 2 2 20 2" xfId="3711" xr:uid="{00000000-0005-0000-0000-00007D0E0000}"/>
    <cellStyle name="Comma 3 2 4 2 2 2 20 3" xfId="3712" xr:uid="{00000000-0005-0000-0000-00007E0E0000}"/>
    <cellStyle name="Comma 3 2 4 2 2 2 21" xfId="3713" xr:uid="{00000000-0005-0000-0000-00007F0E0000}"/>
    <cellStyle name="Comma 3 2 4 2 2 2 21 2" xfId="3714" xr:uid="{00000000-0005-0000-0000-0000800E0000}"/>
    <cellStyle name="Comma 3 2 4 2 2 2 21 3" xfId="3715" xr:uid="{00000000-0005-0000-0000-0000810E0000}"/>
    <cellStyle name="Comma 3 2 4 2 2 2 3" xfId="3716" xr:uid="{00000000-0005-0000-0000-0000820E0000}"/>
    <cellStyle name="Comma 3 2 4 2 2 2 3 2" xfId="3717" xr:uid="{00000000-0005-0000-0000-0000830E0000}"/>
    <cellStyle name="Comma 3 2 4 2 2 2 3 3" xfId="3718" xr:uid="{00000000-0005-0000-0000-0000840E0000}"/>
    <cellStyle name="Comma 3 2 4 2 2 2 4" xfId="3719" xr:uid="{00000000-0005-0000-0000-0000850E0000}"/>
    <cellStyle name="Comma 3 2 4 2 2 2 4 2" xfId="3720" xr:uid="{00000000-0005-0000-0000-0000860E0000}"/>
    <cellStyle name="Comma 3 2 4 2 2 2 4 3" xfId="3721" xr:uid="{00000000-0005-0000-0000-0000870E0000}"/>
    <cellStyle name="Comma 3 2 4 2 2 2 5" xfId="3722" xr:uid="{00000000-0005-0000-0000-0000880E0000}"/>
    <cellStyle name="Comma 3 2 4 2 2 2 5 2" xfId="3723" xr:uid="{00000000-0005-0000-0000-0000890E0000}"/>
    <cellStyle name="Comma 3 2 4 2 2 2 5 3" xfId="3724" xr:uid="{00000000-0005-0000-0000-00008A0E0000}"/>
    <cellStyle name="Comma 3 2 4 2 2 2 6" xfId="3725" xr:uid="{00000000-0005-0000-0000-00008B0E0000}"/>
    <cellStyle name="Comma 3 2 4 2 2 2 6 2" xfId="3726" xr:uid="{00000000-0005-0000-0000-00008C0E0000}"/>
    <cellStyle name="Comma 3 2 4 2 2 2 6 3" xfId="3727" xr:uid="{00000000-0005-0000-0000-00008D0E0000}"/>
    <cellStyle name="Comma 3 2 4 2 2 2 7" xfId="3728" xr:uid="{00000000-0005-0000-0000-00008E0E0000}"/>
    <cellStyle name="Comma 3 2 4 2 2 2 7 2" xfId="3729" xr:uid="{00000000-0005-0000-0000-00008F0E0000}"/>
    <cellStyle name="Comma 3 2 4 2 2 2 7 3" xfId="3730" xr:uid="{00000000-0005-0000-0000-0000900E0000}"/>
    <cellStyle name="Comma 3 2 4 2 2 2 8" xfId="3731" xr:uid="{00000000-0005-0000-0000-0000910E0000}"/>
    <cellStyle name="Comma 3 2 4 2 2 2 8 2" xfId="3732" xr:uid="{00000000-0005-0000-0000-0000920E0000}"/>
    <cellStyle name="Comma 3 2 4 2 2 2 8 3" xfId="3733" xr:uid="{00000000-0005-0000-0000-0000930E0000}"/>
    <cellStyle name="Comma 3 2 4 2 2 2 9" xfId="3734" xr:uid="{00000000-0005-0000-0000-0000940E0000}"/>
    <cellStyle name="Comma 3 2 4 2 2 2 9 2" xfId="3735" xr:uid="{00000000-0005-0000-0000-0000950E0000}"/>
    <cellStyle name="Comma 3 2 4 2 2 2 9 3" xfId="3736" xr:uid="{00000000-0005-0000-0000-0000960E0000}"/>
    <cellStyle name="Comma 3 2 4 2 2 20" xfId="3737" xr:uid="{00000000-0005-0000-0000-0000970E0000}"/>
    <cellStyle name="Comma 3 2 4 2 2 21" xfId="3738" xr:uid="{00000000-0005-0000-0000-0000980E0000}"/>
    <cellStyle name="Comma 3 2 4 2 2 22" xfId="3739" xr:uid="{00000000-0005-0000-0000-0000990E0000}"/>
    <cellStyle name="Comma 3 2 4 2 2 23" xfId="3740" xr:uid="{00000000-0005-0000-0000-00009A0E0000}"/>
    <cellStyle name="Comma 3 2 4 2 2 3" xfId="3741" xr:uid="{00000000-0005-0000-0000-00009B0E0000}"/>
    <cellStyle name="Comma 3 2 4 2 2 4" xfId="3742" xr:uid="{00000000-0005-0000-0000-00009C0E0000}"/>
    <cellStyle name="Comma 3 2 4 2 2 5" xfId="3743" xr:uid="{00000000-0005-0000-0000-00009D0E0000}"/>
    <cellStyle name="Comma 3 2 4 2 2 6" xfId="3744" xr:uid="{00000000-0005-0000-0000-00009E0E0000}"/>
    <cellStyle name="Comma 3 2 4 2 2 7" xfId="3745" xr:uid="{00000000-0005-0000-0000-00009F0E0000}"/>
    <cellStyle name="Comma 3 2 4 2 2 8" xfId="3746" xr:uid="{00000000-0005-0000-0000-0000A00E0000}"/>
    <cellStyle name="Comma 3 2 4 2 2 9" xfId="3747" xr:uid="{00000000-0005-0000-0000-0000A10E0000}"/>
    <cellStyle name="Comma 3 2 4 2 20" xfId="3748" xr:uid="{00000000-0005-0000-0000-0000A20E0000}"/>
    <cellStyle name="Comma 3 2 4 2 20 2" xfId="3749" xr:uid="{00000000-0005-0000-0000-0000A30E0000}"/>
    <cellStyle name="Comma 3 2 4 2 20 3" xfId="3750" xr:uid="{00000000-0005-0000-0000-0000A40E0000}"/>
    <cellStyle name="Comma 3 2 4 2 21" xfId="3751" xr:uid="{00000000-0005-0000-0000-0000A50E0000}"/>
    <cellStyle name="Comma 3 2 4 2 21 2" xfId="3752" xr:uid="{00000000-0005-0000-0000-0000A60E0000}"/>
    <cellStyle name="Comma 3 2 4 2 21 3" xfId="3753" xr:uid="{00000000-0005-0000-0000-0000A70E0000}"/>
    <cellStyle name="Comma 3 2 4 2 3" xfId="3754" xr:uid="{00000000-0005-0000-0000-0000A80E0000}"/>
    <cellStyle name="Comma 3 2 4 2 3 2" xfId="3755" xr:uid="{00000000-0005-0000-0000-0000A90E0000}"/>
    <cellStyle name="Comma 3 2 4 2 3 3" xfId="3756" xr:uid="{00000000-0005-0000-0000-0000AA0E0000}"/>
    <cellStyle name="Comma 3 2 4 2 4" xfId="3757" xr:uid="{00000000-0005-0000-0000-0000AB0E0000}"/>
    <cellStyle name="Comma 3 2 4 2 4 2" xfId="3758" xr:uid="{00000000-0005-0000-0000-0000AC0E0000}"/>
    <cellStyle name="Comma 3 2 4 2 4 3" xfId="3759" xr:uid="{00000000-0005-0000-0000-0000AD0E0000}"/>
    <cellStyle name="Comma 3 2 4 2 5" xfId="3760" xr:uid="{00000000-0005-0000-0000-0000AE0E0000}"/>
    <cellStyle name="Comma 3 2 4 2 5 2" xfId="3761" xr:uid="{00000000-0005-0000-0000-0000AF0E0000}"/>
    <cellStyle name="Comma 3 2 4 2 5 3" xfId="3762" xr:uid="{00000000-0005-0000-0000-0000B00E0000}"/>
    <cellStyle name="Comma 3 2 4 2 6" xfId="3763" xr:uid="{00000000-0005-0000-0000-0000B10E0000}"/>
    <cellStyle name="Comma 3 2 4 2 6 2" xfId="3764" xr:uid="{00000000-0005-0000-0000-0000B20E0000}"/>
    <cellStyle name="Comma 3 2 4 2 6 3" xfId="3765" xr:uid="{00000000-0005-0000-0000-0000B30E0000}"/>
    <cellStyle name="Comma 3 2 4 2 7" xfId="3766" xr:uid="{00000000-0005-0000-0000-0000B40E0000}"/>
    <cellStyle name="Comma 3 2 4 2 7 2" xfId="3767" xr:uid="{00000000-0005-0000-0000-0000B50E0000}"/>
    <cellStyle name="Comma 3 2 4 2 7 3" xfId="3768" xr:uid="{00000000-0005-0000-0000-0000B60E0000}"/>
    <cellStyle name="Comma 3 2 4 2 8" xfId="3769" xr:uid="{00000000-0005-0000-0000-0000B70E0000}"/>
    <cellStyle name="Comma 3 2 4 2 8 2" xfId="3770" xr:uid="{00000000-0005-0000-0000-0000B80E0000}"/>
    <cellStyle name="Comma 3 2 4 2 8 3" xfId="3771" xr:uid="{00000000-0005-0000-0000-0000B90E0000}"/>
    <cellStyle name="Comma 3 2 4 2 9" xfId="3772" xr:uid="{00000000-0005-0000-0000-0000BA0E0000}"/>
    <cellStyle name="Comma 3 2 4 2 9 2" xfId="3773" xr:uid="{00000000-0005-0000-0000-0000BB0E0000}"/>
    <cellStyle name="Comma 3 2 4 2 9 3" xfId="3774" xr:uid="{00000000-0005-0000-0000-0000BC0E0000}"/>
    <cellStyle name="Comma 3 2 4 20" xfId="3775" xr:uid="{00000000-0005-0000-0000-0000BD0E0000}"/>
    <cellStyle name="Comma 3 2 4 21" xfId="3776" xr:uid="{00000000-0005-0000-0000-0000BE0E0000}"/>
    <cellStyle name="Comma 3 2 4 22" xfId="3777" xr:uid="{00000000-0005-0000-0000-0000BF0E0000}"/>
    <cellStyle name="Comma 3 2 4 23" xfId="3778" xr:uid="{00000000-0005-0000-0000-0000C00E0000}"/>
    <cellStyle name="Comma 3 2 4 24" xfId="3779" xr:uid="{00000000-0005-0000-0000-0000C10E0000}"/>
    <cellStyle name="Comma 3 2 4 25" xfId="3780" xr:uid="{00000000-0005-0000-0000-0000C20E0000}"/>
    <cellStyle name="Comma 3 2 4 26" xfId="3781" xr:uid="{00000000-0005-0000-0000-0000C30E0000}"/>
    <cellStyle name="Comma 3 2 4 27" xfId="3782" xr:uid="{00000000-0005-0000-0000-0000C40E0000}"/>
    <cellStyle name="Comma 3 2 4 3" xfId="3783" xr:uid="{00000000-0005-0000-0000-0000C50E0000}"/>
    <cellStyle name="Comma 3 2 4 3 2" xfId="3784" xr:uid="{00000000-0005-0000-0000-0000C60E0000}"/>
    <cellStyle name="Comma 3 2 4 3 3" xfId="3785" xr:uid="{00000000-0005-0000-0000-0000C70E0000}"/>
    <cellStyle name="Comma 3 2 4 4" xfId="3786" xr:uid="{00000000-0005-0000-0000-0000C80E0000}"/>
    <cellStyle name="Comma 3 2 4 5" xfId="3787" xr:uid="{00000000-0005-0000-0000-0000C90E0000}"/>
    <cellStyle name="Comma 3 2 4 6" xfId="3788" xr:uid="{00000000-0005-0000-0000-0000CA0E0000}"/>
    <cellStyle name="Comma 3 2 4 7" xfId="3789" xr:uid="{00000000-0005-0000-0000-0000CB0E0000}"/>
    <cellStyle name="Comma 3 2 4 8" xfId="3790" xr:uid="{00000000-0005-0000-0000-0000CC0E0000}"/>
    <cellStyle name="Comma 3 2 4 9" xfId="3791" xr:uid="{00000000-0005-0000-0000-0000CD0E0000}"/>
    <cellStyle name="Comma 3 2 5" xfId="3792" xr:uid="{00000000-0005-0000-0000-0000CE0E0000}"/>
    <cellStyle name="Comma 3 2 5 2" xfId="3793" xr:uid="{00000000-0005-0000-0000-0000CF0E0000}"/>
    <cellStyle name="Comma 3 2 5 3" xfId="3794" xr:uid="{00000000-0005-0000-0000-0000D00E0000}"/>
    <cellStyle name="Comma 3 2 5 4" xfId="3795" xr:uid="{00000000-0005-0000-0000-0000D10E0000}"/>
    <cellStyle name="Comma 3 2 5 5" xfId="3796" xr:uid="{00000000-0005-0000-0000-0000D20E0000}"/>
    <cellStyle name="Comma 3 2 5 6" xfId="3797" xr:uid="{00000000-0005-0000-0000-0000D30E0000}"/>
    <cellStyle name="Comma 3 2 5 7" xfId="3798" xr:uid="{00000000-0005-0000-0000-0000D40E0000}"/>
    <cellStyle name="Comma 3 2 6" xfId="3799" xr:uid="{00000000-0005-0000-0000-0000D50E0000}"/>
    <cellStyle name="Comma 3 2 6 2" xfId="3800" xr:uid="{00000000-0005-0000-0000-0000D60E0000}"/>
    <cellStyle name="Comma 3 2 6 3" xfId="3801" xr:uid="{00000000-0005-0000-0000-0000D70E0000}"/>
    <cellStyle name="Comma 3 2 6 4" xfId="3802" xr:uid="{00000000-0005-0000-0000-0000D80E0000}"/>
    <cellStyle name="Comma 3 2 6 5" xfId="3803" xr:uid="{00000000-0005-0000-0000-0000D90E0000}"/>
    <cellStyle name="Comma 3 2 6 6" xfId="3804" xr:uid="{00000000-0005-0000-0000-0000DA0E0000}"/>
    <cellStyle name="Comma 3 2 6 7" xfId="3805" xr:uid="{00000000-0005-0000-0000-0000DB0E0000}"/>
    <cellStyle name="Comma 3 2 7" xfId="3806" xr:uid="{00000000-0005-0000-0000-0000DC0E0000}"/>
    <cellStyle name="Comma 3 2 7 2" xfId="3807" xr:uid="{00000000-0005-0000-0000-0000DD0E0000}"/>
    <cellStyle name="Comma 3 2 7 3" xfId="3808" xr:uid="{00000000-0005-0000-0000-0000DE0E0000}"/>
    <cellStyle name="Comma 3 2 7 4" xfId="3809" xr:uid="{00000000-0005-0000-0000-0000DF0E0000}"/>
    <cellStyle name="Comma 3 2 7 5" xfId="3810" xr:uid="{00000000-0005-0000-0000-0000E00E0000}"/>
    <cellStyle name="Comma 3 2 7 6" xfId="3811" xr:uid="{00000000-0005-0000-0000-0000E10E0000}"/>
    <cellStyle name="Comma 3 2 7 7" xfId="3812" xr:uid="{00000000-0005-0000-0000-0000E20E0000}"/>
    <cellStyle name="Comma 3 2 8" xfId="3813" xr:uid="{00000000-0005-0000-0000-0000E30E0000}"/>
    <cellStyle name="Comma 3 2 8 2" xfId="3814" xr:uid="{00000000-0005-0000-0000-0000E40E0000}"/>
    <cellStyle name="Comma 3 2 8 3" xfId="3815" xr:uid="{00000000-0005-0000-0000-0000E50E0000}"/>
    <cellStyle name="Comma 3 2 8 4" xfId="3816" xr:uid="{00000000-0005-0000-0000-0000E60E0000}"/>
    <cellStyle name="Comma 3 2 8 5" xfId="3817" xr:uid="{00000000-0005-0000-0000-0000E70E0000}"/>
    <cellStyle name="Comma 3 2 8 6" xfId="3818" xr:uid="{00000000-0005-0000-0000-0000E80E0000}"/>
    <cellStyle name="Comma 3 2 8 7" xfId="3819" xr:uid="{00000000-0005-0000-0000-0000E90E0000}"/>
    <cellStyle name="Comma 3 2 9" xfId="3820" xr:uid="{00000000-0005-0000-0000-0000EA0E0000}"/>
    <cellStyle name="Comma 3 2 9 2" xfId="3821" xr:uid="{00000000-0005-0000-0000-0000EB0E0000}"/>
    <cellStyle name="Comma 3 2 9 3" xfId="3822" xr:uid="{00000000-0005-0000-0000-0000EC0E0000}"/>
    <cellStyle name="Comma 3 20" xfId="3823" xr:uid="{00000000-0005-0000-0000-0000ED0E0000}"/>
    <cellStyle name="Comma 3 20 2" xfId="3824" xr:uid="{00000000-0005-0000-0000-0000EE0E0000}"/>
    <cellStyle name="Comma 3 20 3" xfId="3825" xr:uid="{00000000-0005-0000-0000-0000EF0E0000}"/>
    <cellStyle name="Comma 3 20 3 2" xfId="3826" xr:uid="{00000000-0005-0000-0000-0000F00E0000}"/>
    <cellStyle name="Comma 3 20 4" xfId="3827" xr:uid="{00000000-0005-0000-0000-0000F10E0000}"/>
    <cellStyle name="Comma 3 21" xfId="3828" xr:uid="{00000000-0005-0000-0000-0000F20E0000}"/>
    <cellStyle name="Comma 3 21 2" xfId="3829" xr:uid="{00000000-0005-0000-0000-0000F30E0000}"/>
    <cellStyle name="Comma 3 21 3" xfId="3830" xr:uid="{00000000-0005-0000-0000-0000F40E0000}"/>
    <cellStyle name="Comma 3 22" xfId="3831" xr:uid="{00000000-0005-0000-0000-0000F50E0000}"/>
    <cellStyle name="Comma 3 23" xfId="3832" xr:uid="{00000000-0005-0000-0000-0000F60E0000}"/>
    <cellStyle name="Comma 3 24" xfId="3833" xr:uid="{00000000-0005-0000-0000-0000F70E0000}"/>
    <cellStyle name="Comma 3 25" xfId="3834" xr:uid="{00000000-0005-0000-0000-0000F80E0000}"/>
    <cellStyle name="Comma 3 26" xfId="3835" xr:uid="{00000000-0005-0000-0000-0000F90E0000}"/>
    <cellStyle name="Comma 3 27" xfId="3836" xr:uid="{00000000-0005-0000-0000-0000FA0E0000}"/>
    <cellStyle name="Comma 3 28" xfId="3837" xr:uid="{00000000-0005-0000-0000-0000FB0E0000}"/>
    <cellStyle name="Comma 3 29" xfId="3838" xr:uid="{00000000-0005-0000-0000-0000FC0E0000}"/>
    <cellStyle name="Comma 3 3" xfId="3839" xr:uid="{00000000-0005-0000-0000-0000FD0E0000}"/>
    <cellStyle name="Comma 3 3 2" xfId="3840" xr:uid="{00000000-0005-0000-0000-0000FE0E0000}"/>
    <cellStyle name="Comma 3 3 2 2" xfId="3841" xr:uid="{00000000-0005-0000-0000-0000FF0E0000}"/>
    <cellStyle name="Comma 3 3 2 2 2" xfId="3842" xr:uid="{00000000-0005-0000-0000-0000000F0000}"/>
    <cellStyle name="Comma 3 3 2 2 2 2" xfId="3843" xr:uid="{00000000-0005-0000-0000-0000010F0000}"/>
    <cellStyle name="Comma 3 3 2 2 2 3" xfId="3844" xr:uid="{00000000-0005-0000-0000-0000020F0000}"/>
    <cellStyle name="Comma 3 3 2 2 2 4" xfId="3845" xr:uid="{00000000-0005-0000-0000-0000030F0000}"/>
    <cellStyle name="Comma 3 3 2 2 3" xfId="3846" xr:uid="{00000000-0005-0000-0000-0000040F0000}"/>
    <cellStyle name="Comma 3 3 2 2 4" xfId="3847" xr:uid="{00000000-0005-0000-0000-0000050F0000}"/>
    <cellStyle name="Comma 3 3 2 2 5" xfId="3848" xr:uid="{00000000-0005-0000-0000-0000060F0000}"/>
    <cellStyle name="Comma 3 3 2 2 6" xfId="3849" xr:uid="{00000000-0005-0000-0000-0000070F0000}"/>
    <cellStyle name="Comma 3 3 2 2 7" xfId="3850" xr:uid="{00000000-0005-0000-0000-0000080F0000}"/>
    <cellStyle name="Comma 3 3 2 2 8" xfId="3851" xr:uid="{00000000-0005-0000-0000-0000090F0000}"/>
    <cellStyle name="Comma 3 3 2 2 9" xfId="3852" xr:uid="{00000000-0005-0000-0000-00000A0F0000}"/>
    <cellStyle name="Comma 3 3 2 3" xfId="3853" xr:uid="{00000000-0005-0000-0000-00000B0F0000}"/>
    <cellStyle name="Comma 3 3 2 3 2" xfId="3854" xr:uid="{00000000-0005-0000-0000-00000C0F0000}"/>
    <cellStyle name="Comma 3 3 2 3 3" xfId="3855" xr:uid="{00000000-0005-0000-0000-00000D0F0000}"/>
    <cellStyle name="Comma 3 3 2 4" xfId="3856" xr:uid="{00000000-0005-0000-0000-00000E0F0000}"/>
    <cellStyle name="Comma 3 3 2 5" xfId="3857" xr:uid="{00000000-0005-0000-0000-00000F0F0000}"/>
    <cellStyle name="Comma 3 3 2 6" xfId="3858" xr:uid="{00000000-0005-0000-0000-0000100F0000}"/>
    <cellStyle name="Comma 3 3 2 7" xfId="3859" xr:uid="{00000000-0005-0000-0000-0000110F0000}"/>
    <cellStyle name="Comma 3 3 3" xfId="3860" xr:uid="{00000000-0005-0000-0000-0000120F0000}"/>
    <cellStyle name="Comma 3 3 3 2" xfId="3861" xr:uid="{00000000-0005-0000-0000-0000130F0000}"/>
    <cellStyle name="Comma 3 3 3 2 2" xfId="3862" xr:uid="{00000000-0005-0000-0000-0000140F0000}"/>
    <cellStyle name="Comma 3 3 3 2 3" xfId="3863" xr:uid="{00000000-0005-0000-0000-0000150F0000}"/>
    <cellStyle name="Comma 3 3 3 2 4" xfId="3864" xr:uid="{00000000-0005-0000-0000-0000160F0000}"/>
    <cellStyle name="Comma 3 3 3 2 5" xfId="3865" xr:uid="{00000000-0005-0000-0000-0000170F0000}"/>
    <cellStyle name="Comma 3 3 3 3" xfId="3866" xr:uid="{00000000-0005-0000-0000-0000180F0000}"/>
    <cellStyle name="Comma 3 3 3 3 2" xfId="3867" xr:uid="{00000000-0005-0000-0000-0000190F0000}"/>
    <cellStyle name="Comma 3 3 3 3 3" xfId="3868" xr:uid="{00000000-0005-0000-0000-00001A0F0000}"/>
    <cellStyle name="Comma 3 3 3 4" xfId="3869" xr:uid="{00000000-0005-0000-0000-00001B0F0000}"/>
    <cellStyle name="Comma 3 3 3 5" xfId="3870" xr:uid="{00000000-0005-0000-0000-00001C0F0000}"/>
    <cellStyle name="Comma 3 3 4" xfId="3871" xr:uid="{00000000-0005-0000-0000-00001D0F0000}"/>
    <cellStyle name="Comma 3 3 4 2" xfId="3872" xr:uid="{00000000-0005-0000-0000-00001E0F0000}"/>
    <cellStyle name="Comma 3 3 4 3" xfId="3873" xr:uid="{00000000-0005-0000-0000-00001F0F0000}"/>
    <cellStyle name="Comma 3 3 4 4" xfId="3874" xr:uid="{00000000-0005-0000-0000-0000200F0000}"/>
    <cellStyle name="Comma 3 3 5" xfId="3875" xr:uid="{00000000-0005-0000-0000-0000210F0000}"/>
    <cellStyle name="Comma 3 3 6" xfId="3876" xr:uid="{00000000-0005-0000-0000-0000220F0000}"/>
    <cellStyle name="Comma 3 3 7" xfId="3877" xr:uid="{00000000-0005-0000-0000-0000230F0000}"/>
    <cellStyle name="Comma 3 3 8" xfId="3878" xr:uid="{00000000-0005-0000-0000-0000240F0000}"/>
    <cellStyle name="Comma 3 30" xfId="3879" xr:uid="{00000000-0005-0000-0000-0000250F0000}"/>
    <cellStyle name="Comma 3 31" xfId="3880" xr:uid="{00000000-0005-0000-0000-0000260F0000}"/>
    <cellStyle name="Comma 3 32" xfId="3881" xr:uid="{00000000-0005-0000-0000-0000270F0000}"/>
    <cellStyle name="Comma 3 33" xfId="3882" xr:uid="{00000000-0005-0000-0000-0000280F0000}"/>
    <cellStyle name="Comma 3 34" xfId="3883" xr:uid="{00000000-0005-0000-0000-0000290F0000}"/>
    <cellStyle name="Comma 3 35" xfId="3884" xr:uid="{00000000-0005-0000-0000-00002A0F0000}"/>
    <cellStyle name="Comma 3 36" xfId="3885" xr:uid="{00000000-0005-0000-0000-00002B0F0000}"/>
    <cellStyle name="Comma 3 37" xfId="3886" xr:uid="{00000000-0005-0000-0000-00002C0F0000}"/>
    <cellStyle name="Comma 3 38" xfId="3887" xr:uid="{00000000-0005-0000-0000-00002D0F0000}"/>
    <cellStyle name="Comma 3 4" xfId="3888" xr:uid="{00000000-0005-0000-0000-00002E0F0000}"/>
    <cellStyle name="Comma 3 4 2" xfId="3889" xr:uid="{00000000-0005-0000-0000-00002F0F0000}"/>
    <cellStyle name="Comma 3 4 2 2" xfId="3890" xr:uid="{00000000-0005-0000-0000-0000300F0000}"/>
    <cellStyle name="Comma 3 4 2 2 2" xfId="3891" xr:uid="{00000000-0005-0000-0000-0000310F0000}"/>
    <cellStyle name="Comma 3 4 2 2 3" xfId="3892" xr:uid="{00000000-0005-0000-0000-0000320F0000}"/>
    <cellStyle name="Comma 3 4 2 3" xfId="3893" xr:uid="{00000000-0005-0000-0000-0000330F0000}"/>
    <cellStyle name="Comma 3 4 2 3 2" xfId="3894" xr:uid="{00000000-0005-0000-0000-0000340F0000}"/>
    <cellStyle name="Comma 3 4 2 3 3" xfId="3895" xr:uid="{00000000-0005-0000-0000-0000350F0000}"/>
    <cellStyle name="Comma 3 4 2 4" xfId="3896" xr:uid="{00000000-0005-0000-0000-0000360F0000}"/>
    <cellStyle name="Comma 3 4 2 5" xfId="3897" xr:uid="{00000000-0005-0000-0000-0000370F0000}"/>
    <cellStyle name="Comma 3 4 2 6" xfId="3898" xr:uid="{00000000-0005-0000-0000-0000380F0000}"/>
    <cellStyle name="Comma 3 4 2 7" xfId="3899" xr:uid="{00000000-0005-0000-0000-0000390F0000}"/>
    <cellStyle name="Comma 3 4 3" xfId="3900" xr:uid="{00000000-0005-0000-0000-00003A0F0000}"/>
    <cellStyle name="Comma 3 4 3 2" xfId="3901" xr:uid="{00000000-0005-0000-0000-00003B0F0000}"/>
    <cellStyle name="Comma 3 4 3 3" xfId="3902" xr:uid="{00000000-0005-0000-0000-00003C0F0000}"/>
    <cellStyle name="Comma 3 4 4" xfId="3903" xr:uid="{00000000-0005-0000-0000-00003D0F0000}"/>
    <cellStyle name="Comma 3 4 5" xfId="3904" xr:uid="{00000000-0005-0000-0000-00003E0F0000}"/>
    <cellStyle name="Comma 3 4 6" xfId="3905" xr:uid="{00000000-0005-0000-0000-00003F0F0000}"/>
    <cellStyle name="Comma 3 4 7" xfId="3906" xr:uid="{00000000-0005-0000-0000-0000400F0000}"/>
    <cellStyle name="Comma 3 5" xfId="3907" xr:uid="{00000000-0005-0000-0000-0000410F0000}"/>
    <cellStyle name="Comma 3 5 2" xfId="3908" xr:uid="{00000000-0005-0000-0000-0000420F0000}"/>
    <cellStyle name="Comma 3 5 3" xfId="3909" xr:uid="{00000000-0005-0000-0000-0000430F0000}"/>
    <cellStyle name="Comma 3 5 4" xfId="3910" xr:uid="{00000000-0005-0000-0000-0000440F0000}"/>
    <cellStyle name="Comma 3 5 5" xfId="3911" xr:uid="{00000000-0005-0000-0000-0000450F0000}"/>
    <cellStyle name="Comma 3 5 6" xfId="3912" xr:uid="{00000000-0005-0000-0000-0000460F0000}"/>
    <cellStyle name="Comma 3 5 7" xfId="3913" xr:uid="{00000000-0005-0000-0000-0000470F0000}"/>
    <cellStyle name="Comma 3 6" xfId="3914" xr:uid="{00000000-0005-0000-0000-0000480F0000}"/>
    <cellStyle name="Comma 3 6 2" xfId="3915" xr:uid="{00000000-0005-0000-0000-0000490F0000}"/>
    <cellStyle name="Comma 3 6 3" xfId="3916" xr:uid="{00000000-0005-0000-0000-00004A0F0000}"/>
    <cellStyle name="Comma 3 6 4" xfId="3917" xr:uid="{00000000-0005-0000-0000-00004B0F0000}"/>
    <cellStyle name="Comma 3 6 5" xfId="3918" xr:uid="{00000000-0005-0000-0000-00004C0F0000}"/>
    <cellStyle name="Comma 3 6 6" xfId="3919" xr:uid="{00000000-0005-0000-0000-00004D0F0000}"/>
    <cellStyle name="Comma 3 6 7" xfId="3920" xr:uid="{00000000-0005-0000-0000-00004E0F0000}"/>
    <cellStyle name="Comma 3 7" xfId="3921" xr:uid="{00000000-0005-0000-0000-00004F0F0000}"/>
    <cellStyle name="Comma 3 7 2" xfId="3922" xr:uid="{00000000-0005-0000-0000-0000500F0000}"/>
    <cellStyle name="Comma 3 7 3" xfId="3923" xr:uid="{00000000-0005-0000-0000-0000510F0000}"/>
    <cellStyle name="Comma 3 7 4" xfId="3924" xr:uid="{00000000-0005-0000-0000-0000520F0000}"/>
    <cellStyle name="Comma 3 7 5" xfId="3925" xr:uid="{00000000-0005-0000-0000-0000530F0000}"/>
    <cellStyle name="Comma 3 7 6" xfId="3926" xr:uid="{00000000-0005-0000-0000-0000540F0000}"/>
    <cellStyle name="Comma 3 7 7" xfId="3927" xr:uid="{00000000-0005-0000-0000-0000550F0000}"/>
    <cellStyle name="Comma 3 8" xfId="3928" xr:uid="{00000000-0005-0000-0000-0000560F0000}"/>
    <cellStyle name="Comma 3 8 2" xfId="3929" xr:uid="{00000000-0005-0000-0000-0000570F0000}"/>
    <cellStyle name="Comma 3 8 3" xfId="3930" xr:uid="{00000000-0005-0000-0000-0000580F0000}"/>
    <cellStyle name="Comma 3 8 4" xfId="3931" xr:uid="{00000000-0005-0000-0000-0000590F0000}"/>
    <cellStyle name="Comma 3 9" xfId="3932" xr:uid="{00000000-0005-0000-0000-00005A0F0000}"/>
    <cellStyle name="Comma 3 9 2" xfId="3933" xr:uid="{00000000-0005-0000-0000-00005B0F0000}"/>
    <cellStyle name="Comma 3 9 3" xfId="3934" xr:uid="{00000000-0005-0000-0000-00005C0F0000}"/>
    <cellStyle name="Comma 3 9 4" xfId="3935" xr:uid="{00000000-0005-0000-0000-00005D0F0000}"/>
    <cellStyle name="Comma 3_Presidential FY 2010_11 " xfId="3936" xr:uid="{00000000-0005-0000-0000-00005E0F0000}"/>
    <cellStyle name="Comma 30" xfId="3937" xr:uid="{00000000-0005-0000-0000-00005F0F0000}"/>
    <cellStyle name="Comma 30 2" xfId="3938" xr:uid="{00000000-0005-0000-0000-0000600F0000}"/>
    <cellStyle name="Comma 30 2 2" xfId="3939" xr:uid="{00000000-0005-0000-0000-0000610F0000}"/>
    <cellStyle name="Comma 30 3" xfId="3940" xr:uid="{00000000-0005-0000-0000-0000620F0000}"/>
    <cellStyle name="Comma 31" xfId="3941" xr:uid="{00000000-0005-0000-0000-0000630F0000}"/>
    <cellStyle name="Comma 31 10" xfId="3942" xr:uid="{00000000-0005-0000-0000-0000640F0000}"/>
    <cellStyle name="Comma 31 10 2" xfId="3943" xr:uid="{00000000-0005-0000-0000-0000650F0000}"/>
    <cellStyle name="Comma 31 10 3" xfId="3944" xr:uid="{00000000-0005-0000-0000-0000660F0000}"/>
    <cellStyle name="Comma 31 11" xfId="3945" xr:uid="{00000000-0005-0000-0000-0000670F0000}"/>
    <cellStyle name="Comma 31 11 2" xfId="3946" xr:uid="{00000000-0005-0000-0000-0000680F0000}"/>
    <cellStyle name="Comma 31 11 3" xfId="3947" xr:uid="{00000000-0005-0000-0000-0000690F0000}"/>
    <cellStyle name="Comma 31 12" xfId="3948" xr:uid="{00000000-0005-0000-0000-00006A0F0000}"/>
    <cellStyle name="Comma 31 12 2" xfId="3949" xr:uid="{00000000-0005-0000-0000-00006B0F0000}"/>
    <cellStyle name="Comma 31 12 3" xfId="3950" xr:uid="{00000000-0005-0000-0000-00006C0F0000}"/>
    <cellStyle name="Comma 31 13" xfId="3951" xr:uid="{00000000-0005-0000-0000-00006D0F0000}"/>
    <cellStyle name="Comma 31 13 2" xfId="3952" xr:uid="{00000000-0005-0000-0000-00006E0F0000}"/>
    <cellStyle name="Comma 31 13 3" xfId="3953" xr:uid="{00000000-0005-0000-0000-00006F0F0000}"/>
    <cellStyle name="Comma 31 14" xfId="3954" xr:uid="{00000000-0005-0000-0000-0000700F0000}"/>
    <cellStyle name="Comma 31 14 2" xfId="3955" xr:uid="{00000000-0005-0000-0000-0000710F0000}"/>
    <cellStyle name="Comma 31 14 3" xfId="3956" xr:uid="{00000000-0005-0000-0000-0000720F0000}"/>
    <cellStyle name="Comma 31 15" xfId="3957" xr:uid="{00000000-0005-0000-0000-0000730F0000}"/>
    <cellStyle name="Comma 31 15 2" xfId="3958" xr:uid="{00000000-0005-0000-0000-0000740F0000}"/>
    <cellStyle name="Comma 31 15 3" xfId="3959" xr:uid="{00000000-0005-0000-0000-0000750F0000}"/>
    <cellStyle name="Comma 31 16" xfId="3960" xr:uid="{00000000-0005-0000-0000-0000760F0000}"/>
    <cellStyle name="Comma 31 16 2" xfId="3961" xr:uid="{00000000-0005-0000-0000-0000770F0000}"/>
    <cellStyle name="Comma 31 16 3" xfId="3962" xr:uid="{00000000-0005-0000-0000-0000780F0000}"/>
    <cellStyle name="Comma 31 17" xfId="3963" xr:uid="{00000000-0005-0000-0000-0000790F0000}"/>
    <cellStyle name="Comma 31 17 2" xfId="3964" xr:uid="{00000000-0005-0000-0000-00007A0F0000}"/>
    <cellStyle name="Comma 31 17 3" xfId="3965" xr:uid="{00000000-0005-0000-0000-00007B0F0000}"/>
    <cellStyle name="Comma 31 18" xfId="3966" xr:uid="{00000000-0005-0000-0000-00007C0F0000}"/>
    <cellStyle name="Comma 31 18 2" xfId="3967" xr:uid="{00000000-0005-0000-0000-00007D0F0000}"/>
    <cellStyle name="Comma 31 18 3" xfId="3968" xr:uid="{00000000-0005-0000-0000-00007E0F0000}"/>
    <cellStyle name="Comma 31 19" xfId="3969" xr:uid="{00000000-0005-0000-0000-00007F0F0000}"/>
    <cellStyle name="Comma 31 19 2" xfId="3970" xr:uid="{00000000-0005-0000-0000-0000800F0000}"/>
    <cellStyle name="Comma 31 19 3" xfId="3971" xr:uid="{00000000-0005-0000-0000-0000810F0000}"/>
    <cellStyle name="Comma 31 2" xfId="3972" xr:uid="{00000000-0005-0000-0000-0000820F0000}"/>
    <cellStyle name="Comma 31 2 2" xfId="3973" xr:uid="{00000000-0005-0000-0000-0000830F0000}"/>
    <cellStyle name="Comma 31 2 2 2" xfId="3974" xr:uid="{00000000-0005-0000-0000-0000840F0000}"/>
    <cellStyle name="Comma 31 2 2 2 2" xfId="3975" xr:uid="{00000000-0005-0000-0000-0000850F0000}"/>
    <cellStyle name="Comma 31 2 2 2 2 2" xfId="3976" xr:uid="{00000000-0005-0000-0000-0000860F0000}"/>
    <cellStyle name="Comma 31 2 2 2 2 2 2" xfId="3977" xr:uid="{00000000-0005-0000-0000-0000870F0000}"/>
    <cellStyle name="Comma 31 2 2 2 2 3" xfId="3978" xr:uid="{00000000-0005-0000-0000-0000880F0000}"/>
    <cellStyle name="Comma 31 2 2 2 3" xfId="3979" xr:uid="{00000000-0005-0000-0000-0000890F0000}"/>
    <cellStyle name="Comma 31 2 2 2 3 2" xfId="3980" xr:uid="{00000000-0005-0000-0000-00008A0F0000}"/>
    <cellStyle name="Comma 31 2 2 2 4" xfId="3981" xr:uid="{00000000-0005-0000-0000-00008B0F0000}"/>
    <cellStyle name="Comma 31 2 2 3" xfId="3982" xr:uid="{00000000-0005-0000-0000-00008C0F0000}"/>
    <cellStyle name="Comma 31 2 2 3 2" xfId="3983" xr:uid="{00000000-0005-0000-0000-00008D0F0000}"/>
    <cellStyle name="Comma 31 2 2 3 2 2" xfId="3984" xr:uid="{00000000-0005-0000-0000-00008E0F0000}"/>
    <cellStyle name="Comma 31 2 2 3 3" xfId="3985" xr:uid="{00000000-0005-0000-0000-00008F0F0000}"/>
    <cellStyle name="Comma 31 2 2 4" xfId="3986" xr:uid="{00000000-0005-0000-0000-0000900F0000}"/>
    <cellStyle name="Comma 31 2 2 5" xfId="3987" xr:uid="{00000000-0005-0000-0000-0000910F0000}"/>
    <cellStyle name="Comma 31 2 2 5 2" xfId="3988" xr:uid="{00000000-0005-0000-0000-0000920F0000}"/>
    <cellStyle name="Comma 31 2 2 6" xfId="3989" xr:uid="{00000000-0005-0000-0000-0000930F0000}"/>
    <cellStyle name="Comma 31 2 3" xfId="3990" xr:uid="{00000000-0005-0000-0000-0000940F0000}"/>
    <cellStyle name="Comma 31 2 3 2" xfId="3991" xr:uid="{00000000-0005-0000-0000-0000950F0000}"/>
    <cellStyle name="Comma 31 2 3 2 2" xfId="3992" xr:uid="{00000000-0005-0000-0000-0000960F0000}"/>
    <cellStyle name="Comma 31 2 3 2 2 2" xfId="3993" xr:uid="{00000000-0005-0000-0000-0000970F0000}"/>
    <cellStyle name="Comma 31 2 3 2 3" xfId="3994" xr:uid="{00000000-0005-0000-0000-0000980F0000}"/>
    <cellStyle name="Comma 31 2 3 3" xfId="3995" xr:uid="{00000000-0005-0000-0000-0000990F0000}"/>
    <cellStyle name="Comma 31 2 3 4" xfId="3996" xr:uid="{00000000-0005-0000-0000-00009A0F0000}"/>
    <cellStyle name="Comma 31 2 3 4 2" xfId="3997" xr:uid="{00000000-0005-0000-0000-00009B0F0000}"/>
    <cellStyle name="Comma 31 2 3 5" xfId="3998" xr:uid="{00000000-0005-0000-0000-00009C0F0000}"/>
    <cellStyle name="Comma 31 2 4" xfId="3999" xr:uid="{00000000-0005-0000-0000-00009D0F0000}"/>
    <cellStyle name="Comma 31 2 4 2" xfId="4000" xr:uid="{00000000-0005-0000-0000-00009E0F0000}"/>
    <cellStyle name="Comma 31 2 4 2 2" xfId="4001" xr:uid="{00000000-0005-0000-0000-00009F0F0000}"/>
    <cellStyle name="Comma 31 2 4 2 2 2" xfId="4002" xr:uid="{00000000-0005-0000-0000-0000A00F0000}"/>
    <cellStyle name="Comma 31 2 4 2 3" xfId="4003" xr:uid="{00000000-0005-0000-0000-0000A10F0000}"/>
    <cellStyle name="Comma 31 2 4 3" xfId="4004" xr:uid="{00000000-0005-0000-0000-0000A20F0000}"/>
    <cellStyle name="Comma 31 2 4 3 2" xfId="4005" xr:uid="{00000000-0005-0000-0000-0000A30F0000}"/>
    <cellStyle name="Comma 31 2 4 3 2 2" xfId="4006" xr:uid="{00000000-0005-0000-0000-0000A40F0000}"/>
    <cellStyle name="Comma 31 2 4 3 3" xfId="4007" xr:uid="{00000000-0005-0000-0000-0000A50F0000}"/>
    <cellStyle name="Comma 31 2 4 4" xfId="4008" xr:uid="{00000000-0005-0000-0000-0000A60F0000}"/>
    <cellStyle name="Comma 31 2 4 5" xfId="4009" xr:uid="{00000000-0005-0000-0000-0000A70F0000}"/>
    <cellStyle name="Comma 31 2 5" xfId="4010" xr:uid="{00000000-0005-0000-0000-0000A80F0000}"/>
    <cellStyle name="Comma 31 2 5 2" xfId="4011" xr:uid="{00000000-0005-0000-0000-0000A90F0000}"/>
    <cellStyle name="Comma 31 2 5 2 2" xfId="4012" xr:uid="{00000000-0005-0000-0000-0000AA0F0000}"/>
    <cellStyle name="Comma 31 2 5 3" xfId="4013" xr:uid="{00000000-0005-0000-0000-0000AB0F0000}"/>
    <cellStyle name="Comma 31 2 6" xfId="4014" xr:uid="{00000000-0005-0000-0000-0000AC0F0000}"/>
    <cellStyle name="Comma 31 2 6 2" xfId="4015" xr:uid="{00000000-0005-0000-0000-0000AD0F0000}"/>
    <cellStyle name="Comma 31 2 6 2 2" xfId="4016" xr:uid="{00000000-0005-0000-0000-0000AE0F0000}"/>
    <cellStyle name="Comma 31 2 6 3" xfId="4017" xr:uid="{00000000-0005-0000-0000-0000AF0F0000}"/>
    <cellStyle name="Comma 31 2 7" xfId="4018" xr:uid="{00000000-0005-0000-0000-0000B00F0000}"/>
    <cellStyle name="Comma 31 2 8" xfId="4019" xr:uid="{00000000-0005-0000-0000-0000B10F0000}"/>
    <cellStyle name="Comma 31 20" xfId="4020" xr:uid="{00000000-0005-0000-0000-0000B20F0000}"/>
    <cellStyle name="Comma 31 20 2" xfId="4021" xr:uid="{00000000-0005-0000-0000-0000B30F0000}"/>
    <cellStyle name="Comma 31 20 3" xfId="4022" xr:uid="{00000000-0005-0000-0000-0000B40F0000}"/>
    <cellStyle name="Comma 31 21" xfId="4023" xr:uid="{00000000-0005-0000-0000-0000B50F0000}"/>
    <cellStyle name="Comma 31 21 2" xfId="4024" xr:uid="{00000000-0005-0000-0000-0000B60F0000}"/>
    <cellStyle name="Comma 31 21 3" xfId="4025" xr:uid="{00000000-0005-0000-0000-0000B70F0000}"/>
    <cellStyle name="Comma 31 22" xfId="4026" xr:uid="{00000000-0005-0000-0000-0000B80F0000}"/>
    <cellStyle name="Comma 31 22 2" xfId="4027" xr:uid="{00000000-0005-0000-0000-0000B90F0000}"/>
    <cellStyle name="Comma 31 22 3" xfId="4028" xr:uid="{00000000-0005-0000-0000-0000BA0F0000}"/>
    <cellStyle name="Comma 31 23" xfId="4029" xr:uid="{00000000-0005-0000-0000-0000BB0F0000}"/>
    <cellStyle name="Comma 31 23 2" xfId="4030" xr:uid="{00000000-0005-0000-0000-0000BC0F0000}"/>
    <cellStyle name="Comma 31 23 3" xfId="4031" xr:uid="{00000000-0005-0000-0000-0000BD0F0000}"/>
    <cellStyle name="Comma 31 24" xfId="4032" xr:uid="{00000000-0005-0000-0000-0000BE0F0000}"/>
    <cellStyle name="Comma 31 24 2" xfId="4033" xr:uid="{00000000-0005-0000-0000-0000BF0F0000}"/>
    <cellStyle name="Comma 31 24 3" xfId="4034" xr:uid="{00000000-0005-0000-0000-0000C00F0000}"/>
    <cellStyle name="Comma 31 25" xfId="4035" xr:uid="{00000000-0005-0000-0000-0000C10F0000}"/>
    <cellStyle name="Comma 31 26" xfId="4036" xr:uid="{00000000-0005-0000-0000-0000C20F0000}"/>
    <cellStyle name="Comma 31 27" xfId="4037" xr:uid="{00000000-0005-0000-0000-0000C30F0000}"/>
    <cellStyle name="Comma 31 27 2" xfId="4038" xr:uid="{00000000-0005-0000-0000-0000C40F0000}"/>
    <cellStyle name="Comma 31 27 2 2" xfId="4039" xr:uid="{00000000-0005-0000-0000-0000C50F0000}"/>
    <cellStyle name="Comma 31 27 3" xfId="4040" xr:uid="{00000000-0005-0000-0000-0000C60F0000}"/>
    <cellStyle name="Comma 31 28" xfId="4041" xr:uid="{00000000-0005-0000-0000-0000C70F0000}"/>
    <cellStyle name="Comma 31 28 2" xfId="4042" xr:uid="{00000000-0005-0000-0000-0000C80F0000}"/>
    <cellStyle name="Comma 31 28 2 2" xfId="4043" xr:uid="{00000000-0005-0000-0000-0000C90F0000}"/>
    <cellStyle name="Comma 31 28 3" xfId="4044" xr:uid="{00000000-0005-0000-0000-0000CA0F0000}"/>
    <cellStyle name="Comma 31 29" xfId="4045" xr:uid="{00000000-0005-0000-0000-0000CB0F0000}"/>
    <cellStyle name="Comma 31 3" xfId="4046" xr:uid="{00000000-0005-0000-0000-0000CC0F0000}"/>
    <cellStyle name="Comma 31 3 2" xfId="4047" xr:uid="{00000000-0005-0000-0000-0000CD0F0000}"/>
    <cellStyle name="Comma 31 3 2 2" xfId="4048" xr:uid="{00000000-0005-0000-0000-0000CE0F0000}"/>
    <cellStyle name="Comma 31 3 2 2 2" xfId="4049" xr:uid="{00000000-0005-0000-0000-0000CF0F0000}"/>
    <cellStyle name="Comma 31 3 2 2 2 2" xfId="4050" xr:uid="{00000000-0005-0000-0000-0000D00F0000}"/>
    <cellStyle name="Comma 31 3 2 2 3" xfId="4051" xr:uid="{00000000-0005-0000-0000-0000D10F0000}"/>
    <cellStyle name="Comma 31 3 2 3" xfId="4052" xr:uid="{00000000-0005-0000-0000-0000D20F0000}"/>
    <cellStyle name="Comma 31 3 2 4" xfId="4053" xr:uid="{00000000-0005-0000-0000-0000D30F0000}"/>
    <cellStyle name="Comma 31 3 2 4 2" xfId="4054" xr:uid="{00000000-0005-0000-0000-0000D40F0000}"/>
    <cellStyle name="Comma 31 3 2 5" xfId="4055" xr:uid="{00000000-0005-0000-0000-0000D50F0000}"/>
    <cellStyle name="Comma 31 3 3" xfId="4056" xr:uid="{00000000-0005-0000-0000-0000D60F0000}"/>
    <cellStyle name="Comma 31 3 3 2" xfId="4057" xr:uid="{00000000-0005-0000-0000-0000D70F0000}"/>
    <cellStyle name="Comma 31 3 3 3" xfId="4058" xr:uid="{00000000-0005-0000-0000-0000D80F0000}"/>
    <cellStyle name="Comma 31 3 3 3 2" xfId="4059" xr:uid="{00000000-0005-0000-0000-0000D90F0000}"/>
    <cellStyle name="Comma 31 3 3 4" xfId="4060" xr:uid="{00000000-0005-0000-0000-0000DA0F0000}"/>
    <cellStyle name="Comma 31 3 4" xfId="4061" xr:uid="{00000000-0005-0000-0000-0000DB0F0000}"/>
    <cellStyle name="Comma 31 3 5" xfId="4062" xr:uid="{00000000-0005-0000-0000-0000DC0F0000}"/>
    <cellStyle name="Comma 31 3 5 2" xfId="4063" xr:uid="{00000000-0005-0000-0000-0000DD0F0000}"/>
    <cellStyle name="Comma 31 3 6" xfId="4064" xr:uid="{00000000-0005-0000-0000-0000DE0F0000}"/>
    <cellStyle name="Comma 31 30" xfId="4065" xr:uid="{00000000-0005-0000-0000-0000DF0F0000}"/>
    <cellStyle name="Comma 31 4" xfId="4066" xr:uid="{00000000-0005-0000-0000-0000E00F0000}"/>
    <cellStyle name="Comma 31 4 2" xfId="4067" xr:uid="{00000000-0005-0000-0000-0000E10F0000}"/>
    <cellStyle name="Comma 31 4 2 2" xfId="4068" xr:uid="{00000000-0005-0000-0000-0000E20F0000}"/>
    <cellStyle name="Comma 31 4 2 3" xfId="4069" xr:uid="{00000000-0005-0000-0000-0000E30F0000}"/>
    <cellStyle name="Comma 31 4 2 3 2" xfId="4070" xr:uid="{00000000-0005-0000-0000-0000E40F0000}"/>
    <cellStyle name="Comma 31 4 2 4" xfId="4071" xr:uid="{00000000-0005-0000-0000-0000E50F0000}"/>
    <cellStyle name="Comma 31 4 3" xfId="4072" xr:uid="{00000000-0005-0000-0000-0000E60F0000}"/>
    <cellStyle name="Comma 31 4 4" xfId="4073" xr:uid="{00000000-0005-0000-0000-0000E70F0000}"/>
    <cellStyle name="Comma 31 4 5" xfId="4074" xr:uid="{00000000-0005-0000-0000-0000E80F0000}"/>
    <cellStyle name="Comma 31 4 5 2" xfId="4075" xr:uid="{00000000-0005-0000-0000-0000E90F0000}"/>
    <cellStyle name="Comma 31 4 6" xfId="4076" xr:uid="{00000000-0005-0000-0000-0000EA0F0000}"/>
    <cellStyle name="Comma 31 5" xfId="4077" xr:uid="{00000000-0005-0000-0000-0000EB0F0000}"/>
    <cellStyle name="Comma 31 5 2" xfId="4078" xr:uid="{00000000-0005-0000-0000-0000EC0F0000}"/>
    <cellStyle name="Comma 31 5 3" xfId="4079" xr:uid="{00000000-0005-0000-0000-0000ED0F0000}"/>
    <cellStyle name="Comma 31 5 4" xfId="4080" xr:uid="{00000000-0005-0000-0000-0000EE0F0000}"/>
    <cellStyle name="Comma 31 5 5" xfId="4081" xr:uid="{00000000-0005-0000-0000-0000EF0F0000}"/>
    <cellStyle name="Comma 31 5 5 2" xfId="4082" xr:uid="{00000000-0005-0000-0000-0000F00F0000}"/>
    <cellStyle name="Comma 31 5 6" xfId="4083" xr:uid="{00000000-0005-0000-0000-0000F10F0000}"/>
    <cellStyle name="Comma 31 6" xfId="4084" xr:uid="{00000000-0005-0000-0000-0000F20F0000}"/>
    <cellStyle name="Comma 31 6 2" xfId="4085" xr:uid="{00000000-0005-0000-0000-0000F30F0000}"/>
    <cellStyle name="Comma 31 6 3" xfId="4086" xr:uid="{00000000-0005-0000-0000-0000F40F0000}"/>
    <cellStyle name="Comma 31 7" xfId="4087" xr:uid="{00000000-0005-0000-0000-0000F50F0000}"/>
    <cellStyle name="Comma 31 7 2" xfId="4088" xr:uid="{00000000-0005-0000-0000-0000F60F0000}"/>
    <cellStyle name="Comma 31 7 3" xfId="4089" xr:uid="{00000000-0005-0000-0000-0000F70F0000}"/>
    <cellStyle name="Comma 31 8" xfId="4090" xr:uid="{00000000-0005-0000-0000-0000F80F0000}"/>
    <cellStyle name="Comma 31 8 2" xfId="4091" xr:uid="{00000000-0005-0000-0000-0000F90F0000}"/>
    <cellStyle name="Comma 31 8 3" xfId="4092" xr:uid="{00000000-0005-0000-0000-0000FA0F0000}"/>
    <cellStyle name="Comma 31 9" xfId="4093" xr:uid="{00000000-0005-0000-0000-0000FB0F0000}"/>
    <cellStyle name="Comma 31 9 2" xfId="4094" xr:uid="{00000000-0005-0000-0000-0000FC0F0000}"/>
    <cellStyle name="Comma 31 9 3" xfId="4095" xr:uid="{00000000-0005-0000-0000-0000FD0F0000}"/>
    <cellStyle name="Comma 32" xfId="4096" xr:uid="{00000000-0005-0000-0000-0000FE0F0000}"/>
    <cellStyle name="Comma 32 2" xfId="4097" xr:uid="{00000000-0005-0000-0000-0000FF0F0000}"/>
    <cellStyle name="Comma 32 2 2" xfId="4098" xr:uid="{00000000-0005-0000-0000-000000100000}"/>
    <cellStyle name="Comma 32 2 3" xfId="4099" xr:uid="{00000000-0005-0000-0000-000001100000}"/>
    <cellStyle name="Comma 32 2 4" xfId="4100" xr:uid="{00000000-0005-0000-0000-000002100000}"/>
    <cellStyle name="Comma 33" xfId="4101" xr:uid="{00000000-0005-0000-0000-000003100000}"/>
    <cellStyle name="Comma 33 2" xfId="4102" xr:uid="{00000000-0005-0000-0000-000004100000}"/>
    <cellStyle name="Comma 33 2 2" xfId="4103" xr:uid="{00000000-0005-0000-0000-000005100000}"/>
    <cellStyle name="Comma 33 3" xfId="4104" xr:uid="{00000000-0005-0000-0000-000006100000}"/>
    <cellStyle name="Comma 34" xfId="4105" xr:uid="{00000000-0005-0000-0000-000007100000}"/>
    <cellStyle name="Comma 34 2" xfId="4106" xr:uid="{00000000-0005-0000-0000-000008100000}"/>
    <cellStyle name="Comma 34 2 2" xfId="4107" xr:uid="{00000000-0005-0000-0000-000009100000}"/>
    <cellStyle name="Comma 34 3" xfId="4108" xr:uid="{00000000-0005-0000-0000-00000A100000}"/>
    <cellStyle name="Comma 35" xfId="4109" xr:uid="{00000000-0005-0000-0000-00000B100000}"/>
    <cellStyle name="Comma 35 10" xfId="4110" xr:uid="{00000000-0005-0000-0000-00000C100000}"/>
    <cellStyle name="Comma 35 10 2" xfId="4111" xr:uid="{00000000-0005-0000-0000-00000D100000}"/>
    <cellStyle name="Comma 35 10 3" xfId="4112" xr:uid="{00000000-0005-0000-0000-00000E100000}"/>
    <cellStyle name="Comma 35 11" xfId="4113" xr:uid="{00000000-0005-0000-0000-00000F100000}"/>
    <cellStyle name="Comma 35 11 2" xfId="4114" xr:uid="{00000000-0005-0000-0000-000010100000}"/>
    <cellStyle name="Comma 35 11 3" xfId="4115" xr:uid="{00000000-0005-0000-0000-000011100000}"/>
    <cellStyle name="Comma 35 12" xfId="4116" xr:uid="{00000000-0005-0000-0000-000012100000}"/>
    <cellStyle name="Comma 35 12 2" xfId="4117" xr:uid="{00000000-0005-0000-0000-000013100000}"/>
    <cellStyle name="Comma 35 12 3" xfId="4118" xr:uid="{00000000-0005-0000-0000-000014100000}"/>
    <cellStyle name="Comma 35 13" xfId="4119" xr:uid="{00000000-0005-0000-0000-000015100000}"/>
    <cellStyle name="Comma 35 13 2" xfId="4120" xr:uid="{00000000-0005-0000-0000-000016100000}"/>
    <cellStyle name="Comma 35 13 3" xfId="4121" xr:uid="{00000000-0005-0000-0000-000017100000}"/>
    <cellStyle name="Comma 35 14" xfId="4122" xr:uid="{00000000-0005-0000-0000-000018100000}"/>
    <cellStyle name="Comma 35 14 2" xfId="4123" xr:uid="{00000000-0005-0000-0000-000019100000}"/>
    <cellStyle name="Comma 35 14 3" xfId="4124" xr:uid="{00000000-0005-0000-0000-00001A100000}"/>
    <cellStyle name="Comma 35 15" xfId="4125" xr:uid="{00000000-0005-0000-0000-00001B100000}"/>
    <cellStyle name="Comma 35 15 2" xfId="4126" xr:uid="{00000000-0005-0000-0000-00001C100000}"/>
    <cellStyle name="Comma 35 15 3" xfId="4127" xr:uid="{00000000-0005-0000-0000-00001D100000}"/>
    <cellStyle name="Comma 35 16" xfId="4128" xr:uid="{00000000-0005-0000-0000-00001E100000}"/>
    <cellStyle name="Comma 35 16 2" xfId="4129" xr:uid="{00000000-0005-0000-0000-00001F100000}"/>
    <cellStyle name="Comma 35 16 3" xfId="4130" xr:uid="{00000000-0005-0000-0000-000020100000}"/>
    <cellStyle name="Comma 35 17" xfId="4131" xr:uid="{00000000-0005-0000-0000-000021100000}"/>
    <cellStyle name="Comma 35 17 2" xfId="4132" xr:uid="{00000000-0005-0000-0000-000022100000}"/>
    <cellStyle name="Comma 35 17 3" xfId="4133" xr:uid="{00000000-0005-0000-0000-000023100000}"/>
    <cellStyle name="Comma 35 18" xfId="4134" xr:uid="{00000000-0005-0000-0000-000024100000}"/>
    <cellStyle name="Comma 35 18 2" xfId="4135" xr:uid="{00000000-0005-0000-0000-000025100000}"/>
    <cellStyle name="Comma 35 18 3" xfId="4136" xr:uid="{00000000-0005-0000-0000-000026100000}"/>
    <cellStyle name="Comma 35 19" xfId="4137" xr:uid="{00000000-0005-0000-0000-000027100000}"/>
    <cellStyle name="Comma 35 19 2" xfId="4138" xr:uid="{00000000-0005-0000-0000-000028100000}"/>
    <cellStyle name="Comma 35 19 3" xfId="4139" xr:uid="{00000000-0005-0000-0000-000029100000}"/>
    <cellStyle name="Comma 35 2" xfId="4140" xr:uid="{00000000-0005-0000-0000-00002A100000}"/>
    <cellStyle name="Comma 35 2 2" xfId="4141" xr:uid="{00000000-0005-0000-0000-00002B100000}"/>
    <cellStyle name="Comma 35 2 3" xfId="4142" xr:uid="{00000000-0005-0000-0000-00002C100000}"/>
    <cellStyle name="Comma 35 20" xfId="4143" xr:uid="{00000000-0005-0000-0000-00002D100000}"/>
    <cellStyle name="Comma 35 20 2" xfId="4144" xr:uid="{00000000-0005-0000-0000-00002E100000}"/>
    <cellStyle name="Comma 35 20 3" xfId="4145" xr:uid="{00000000-0005-0000-0000-00002F100000}"/>
    <cellStyle name="Comma 35 21" xfId="4146" xr:uid="{00000000-0005-0000-0000-000030100000}"/>
    <cellStyle name="Comma 35 21 2" xfId="4147" xr:uid="{00000000-0005-0000-0000-000031100000}"/>
    <cellStyle name="Comma 35 21 3" xfId="4148" xr:uid="{00000000-0005-0000-0000-000032100000}"/>
    <cellStyle name="Comma 35 22" xfId="4149" xr:uid="{00000000-0005-0000-0000-000033100000}"/>
    <cellStyle name="Comma 35 22 2" xfId="4150" xr:uid="{00000000-0005-0000-0000-000034100000}"/>
    <cellStyle name="Comma 35 22 3" xfId="4151" xr:uid="{00000000-0005-0000-0000-000035100000}"/>
    <cellStyle name="Comma 35 23" xfId="4152" xr:uid="{00000000-0005-0000-0000-000036100000}"/>
    <cellStyle name="Comma 35 23 2" xfId="4153" xr:uid="{00000000-0005-0000-0000-000037100000}"/>
    <cellStyle name="Comma 35 23 3" xfId="4154" xr:uid="{00000000-0005-0000-0000-000038100000}"/>
    <cellStyle name="Comma 35 24" xfId="4155" xr:uid="{00000000-0005-0000-0000-000039100000}"/>
    <cellStyle name="Comma 35 24 2" xfId="4156" xr:uid="{00000000-0005-0000-0000-00003A100000}"/>
    <cellStyle name="Comma 35 24 3" xfId="4157" xr:uid="{00000000-0005-0000-0000-00003B100000}"/>
    <cellStyle name="Comma 35 25" xfId="4158" xr:uid="{00000000-0005-0000-0000-00003C100000}"/>
    <cellStyle name="Comma 35 25 2" xfId="4159" xr:uid="{00000000-0005-0000-0000-00003D100000}"/>
    <cellStyle name="Comma 35 26" xfId="4160" xr:uid="{00000000-0005-0000-0000-00003E100000}"/>
    <cellStyle name="Comma 35 3" xfId="4161" xr:uid="{00000000-0005-0000-0000-00003F100000}"/>
    <cellStyle name="Comma 35 3 2" xfId="4162" xr:uid="{00000000-0005-0000-0000-000040100000}"/>
    <cellStyle name="Comma 35 3 3" xfId="4163" xr:uid="{00000000-0005-0000-0000-000041100000}"/>
    <cellStyle name="Comma 35 4" xfId="4164" xr:uid="{00000000-0005-0000-0000-000042100000}"/>
    <cellStyle name="Comma 35 4 2" xfId="4165" xr:uid="{00000000-0005-0000-0000-000043100000}"/>
    <cellStyle name="Comma 35 4 3" xfId="4166" xr:uid="{00000000-0005-0000-0000-000044100000}"/>
    <cellStyle name="Comma 35 5" xfId="4167" xr:uid="{00000000-0005-0000-0000-000045100000}"/>
    <cellStyle name="Comma 35 5 2" xfId="4168" xr:uid="{00000000-0005-0000-0000-000046100000}"/>
    <cellStyle name="Comma 35 5 3" xfId="4169" xr:uid="{00000000-0005-0000-0000-000047100000}"/>
    <cellStyle name="Comma 35 6" xfId="4170" xr:uid="{00000000-0005-0000-0000-000048100000}"/>
    <cellStyle name="Comma 35 6 2" xfId="4171" xr:uid="{00000000-0005-0000-0000-000049100000}"/>
    <cellStyle name="Comma 35 6 3" xfId="4172" xr:uid="{00000000-0005-0000-0000-00004A100000}"/>
    <cellStyle name="Comma 35 7" xfId="4173" xr:uid="{00000000-0005-0000-0000-00004B100000}"/>
    <cellStyle name="Comma 35 7 2" xfId="4174" xr:uid="{00000000-0005-0000-0000-00004C100000}"/>
    <cellStyle name="Comma 35 7 3" xfId="4175" xr:uid="{00000000-0005-0000-0000-00004D100000}"/>
    <cellStyle name="Comma 35 8" xfId="4176" xr:uid="{00000000-0005-0000-0000-00004E100000}"/>
    <cellStyle name="Comma 35 8 2" xfId="4177" xr:uid="{00000000-0005-0000-0000-00004F100000}"/>
    <cellStyle name="Comma 35 8 3" xfId="4178" xr:uid="{00000000-0005-0000-0000-000050100000}"/>
    <cellStyle name="Comma 35 9" xfId="4179" xr:uid="{00000000-0005-0000-0000-000051100000}"/>
    <cellStyle name="Comma 35 9 2" xfId="4180" xr:uid="{00000000-0005-0000-0000-000052100000}"/>
    <cellStyle name="Comma 35 9 3" xfId="4181" xr:uid="{00000000-0005-0000-0000-000053100000}"/>
    <cellStyle name="Comma 36" xfId="4182" xr:uid="{00000000-0005-0000-0000-000054100000}"/>
    <cellStyle name="Comma 36 2" xfId="4183" xr:uid="{00000000-0005-0000-0000-000055100000}"/>
    <cellStyle name="Comma 36 2 2" xfId="4184" xr:uid="{00000000-0005-0000-0000-000056100000}"/>
    <cellStyle name="Comma 36 3" xfId="4185" xr:uid="{00000000-0005-0000-0000-000057100000}"/>
    <cellStyle name="Comma 37" xfId="4186" xr:uid="{00000000-0005-0000-0000-000058100000}"/>
    <cellStyle name="Comma 37 2" xfId="4187" xr:uid="{00000000-0005-0000-0000-000059100000}"/>
    <cellStyle name="Comma 37 2 2" xfId="4188" xr:uid="{00000000-0005-0000-0000-00005A100000}"/>
    <cellStyle name="Comma 37 3" xfId="4189" xr:uid="{00000000-0005-0000-0000-00005B100000}"/>
    <cellStyle name="Comma 38" xfId="4190" xr:uid="{00000000-0005-0000-0000-00005C100000}"/>
    <cellStyle name="Comma 38 2" xfId="4191" xr:uid="{00000000-0005-0000-0000-00005D100000}"/>
    <cellStyle name="Comma 38 2 2" xfId="4192" xr:uid="{00000000-0005-0000-0000-00005E100000}"/>
    <cellStyle name="Comma 38 3" xfId="4193" xr:uid="{00000000-0005-0000-0000-00005F100000}"/>
    <cellStyle name="Comma 39" xfId="4194" xr:uid="{00000000-0005-0000-0000-000060100000}"/>
    <cellStyle name="Comma 39 10" xfId="4195" xr:uid="{00000000-0005-0000-0000-000061100000}"/>
    <cellStyle name="Comma 39 10 2" xfId="4196" xr:uid="{00000000-0005-0000-0000-000062100000}"/>
    <cellStyle name="Comma 39 10 3" xfId="4197" xr:uid="{00000000-0005-0000-0000-000063100000}"/>
    <cellStyle name="Comma 39 11" xfId="4198" xr:uid="{00000000-0005-0000-0000-000064100000}"/>
    <cellStyle name="Comma 39 11 2" xfId="4199" xr:uid="{00000000-0005-0000-0000-000065100000}"/>
    <cellStyle name="Comma 39 11 3" xfId="4200" xr:uid="{00000000-0005-0000-0000-000066100000}"/>
    <cellStyle name="Comma 39 12" xfId="4201" xr:uid="{00000000-0005-0000-0000-000067100000}"/>
    <cellStyle name="Comma 39 12 2" xfId="4202" xr:uid="{00000000-0005-0000-0000-000068100000}"/>
    <cellStyle name="Comma 39 12 3" xfId="4203" xr:uid="{00000000-0005-0000-0000-000069100000}"/>
    <cellStyle name="Comma 39 13" xfId="4204" xr:uid="{00000000-0005-0000-0000-00006A100000}"/>
    <cellStyle name="Comma 39 13 2" xfId="4205" xr:uid="{00000000-0005-0000-0000-00006B100000}"/>
    <cellStyle name="Comma 39 13 3" xfId="4206" xr:uid="{00000000-0005-0000-0000-00006C100000}"/>
    <cellStyle name="Comma 39 14" xfId="4207" xr:uid="{00000000-0005-0000-0000-00006D100000}"/>
    <cellStyle name="Comma 39 14 2" xfId="4208" xr:uid="{00000000-0005-0000-0000-00006E100000}"/>
    <cellStyle name="Comma 39 14 3" xfId="4209" xr:uid="{00000000-0005-0000-0000-00006F100000}"/>
    <cellStyle name="Comma 39 15" xfId="4210" xr:uid="{00000000-0005-0000-0000-000070100000}"/>
    <cellStyle name="Comma 39 15 2" xfId="4211" xr:uid="{00000000-0005-0000-0000-000071100000}"/>
    <cellStyle name="Comma 39 15 3" xfId="4212" xr:uid="{00000000-0005-0000-0000-000072100000}"/>
    <cellStyle name="Comma 39 16" xfId="4213" xr:uid="{00000000-0005-0000-0000-000073100000}"/>
    <cellStyle name="Comma 39 16 2" xfId="4214" xr:uid="{00000000-0005-0000-0000-000074100000}"/>
    <cellStyle name="Comma 39 16 3" xfId="4215" xr:uid="{00000000-0005-0000-0000-000075100000}"/>
    <cellStyle name="Comma 39 17" xfId="4216" xr:uid="{00000000-0005-0000-0000-000076100000}"/>
    <cellStyle name="Comma 39 17 2" xfId="4217" xr:uid="{00000000-0005-0000-0000-000077100000}"/>
    <cellStyle name="Comma 39 17 3" xfId="4218" xr:uid="{00000000-0005-0000-0000-000078100000}"/>
    <cellStyle name="Comma 39 18" xfId="4219" xr:uid="{00000000-0005-0000-0000-000079100000}"/>
    <cellStyle name="Comma 39 18 2" xfId="4220" xr:uid="{00000000-0005-0000-0000-00007A100000}"/>
    <cellStyle name="Comma 39 18 3" xfId="4221" xr:uid="{00000000-0005-0000-0000-00007B100000}"/>
    <cellStyle name="Comma 39 19" xfId="4222" xr:uid="{00000000-0005-0000-0000-00007C100000}"/>
    <cellStyle name="Comma 39 19 2" xfId="4223" xr:uid="{00000000-0005-0000-0000-00007D100000}"/>
    <cellStyle name="Comma 39 19 3" xfId="4224" xr:uid="{00000000-0005-0000-0000-00007E100000}"/>
    <cellStyle name="Comma 39 2" xfId="4225" xr:uid="{00000000-0005-0000-0000-00007F100000}"/>
    <cellStyle name="Comma 39 2 2" xfId="4226" xr:uid="{00000000-0005-0000-0000-000080100000}"/>
    <cellStyle name="Comma 39 2 3" xfId="4227" xr:uid="{00000000-0005-0000-0000-000081100000}"/>
    <cellStyle name="Comma 39 20" xfId="4228" xr:uid="{00000000-0005-0000-0000-000082100000}"/>
    <cellStyle name="Comma 39 20 2" xfId="4229" xr:uid="{00000000-0005-0000-0000-000083100000}"/>
    <cellStyle name="Comma 39 20 3" xfId="4230" xr:uid="{00000000-0005-0000-0000-000084100000}"/>
    <cellStyle name="Comma 39 21" xfId="4231" xr:uid="{00000000-0005-0000-0000-000085100000}"/>
    <cellStyle name="Comma 39 21 2" xfId="4232" xr:uid="{00000000-0005-0000-0000-000086100000}"/>
    <cellStyle name="Comma 39 21 3" xfId="4233" xr:uid="{00000000-0005-0000-0000-000087100000}"/>
    <cellStyle name="Comma 39 22" xfId="4234" xr:uid="{00000000-0005-0000-0000-000088100000}"/>
    <cellStyle name="Comma 39 22 2" xfId="4235" xr:uid="{00000000-0005-0000-0000-000089100000}"/>
    <cellStyle name="Comma 39 22 3" xfId="4236" xr:uid="{00000000-0005-0000-0000-00008A100000}"/>
    <cellStyle name="Comma 39 3" xfId="4237" xr:uid="{00000000-0005-0000-0000-00008B100000}"/>
    <cellStyle name="Comma 39 3 2" xfId="4238" xr:uid="{00000000-0005-0000-0000-00008C100000}"/>
    <cellStyle name="Comma 39 3 3" xfId="4239" xr:uid="{00000000-0005-0000-0000-00008D100000}"/>
    <cellStyle name="Comma 39 4" xfId="4240" xr:uid="{00000000-0005-0000-0000-00008E100000}"/>
    <cellStyle name="Comma 39 4 2" xfId="4241" xr:uid="{00000000-0005-0000-0000-00008F100000}"/>
    <cellStyle name="Comma 39 4 3" xfId="4242" xr:uid="{00000000-0005-0000-0000-000090100000}"/>
    <cellStyle name="Comma 39 5" xfId="4243" xr:uid="{00000000-0005-0000-0000-000091100000}"/>
    <cellStyle name="Comma 39 5 2" xfId="4244" xr:uid="{00000000-0005-0000-0000-000092100000}"/>
    <cellStyle name="Comma 39 5 3" xfId="4245" xr:uid="{00000000-0005-0000-0000-000093100000}"/>
    <cellStyle name="Comma 39 6" xfId="4246" xr:uid="{00000000-0005-0000-0000-000094100000}"/>
    <cellStyle name="Comma 39 6 2" xfId="4247" xr:uid="{00000000-0005-0000-0000-000095100000}"/>
    <cellStyle name="Comma 39 6 3" xfId="4248" xr:uid="{00000000-0005-0000-0000-000096100000}"/>
    <cellStyle name="Comma 39 7" xfId="4249" xr:uid="{00000000-0005-0000-0000-000097100000}"/>
    <cellStyle name="Comma 39 7 2" xfId="4250" xr:uid="{00000000-0005-0000-0000-000098100000}"/>
    <cellStyle name="Comma 39 7 3" xfId="4251" xr:uid="{00000000-0005-0000-0000-000099100000}"/>
    <cellStyle name="Comma 39 8" xfId="4252" xr:uid="{00000000-0005-0000-0000-00009A100000}"/>
    <cellStyle name="Comma 39 8 2" xfId="4253" xr:uid="{00000000-0005-0000-0000-00009B100000}"/>
    <cellStyle name="Comma 39 8 3" xfId="4254" xr:uid="{00000000-0005-0000-0000-00009C100000}"/>
    <cellStyle name="Comma 39 9" xfId="4255" xr:uid="{00000000-0005-0000-0000-00009D100000}"/>
    <cellStyle name="Comma 39 9 2" xfId="4256" xr:uid="{00000000-0005-0000-0000-00009E100000}"/>
    <cellStyle name="Comma 39 9 3" xfId="4257" xr:uid="{00000000-0005-0000-0000-00009F100000}"/>
    <cellStyle name="Comma 4" xfId="4258" xr:uid="{00000000-0005-0000-0000-0000A0100000}"/>
    <cellStyle name="Comma 4 10" xfId="4259" xr:uid="{00000000-0005-0000-0000-0000A1100000}"/>
    <cellStyle name="Comma 4 11" xfId="4260" xr:uid="{00000000-0005-0000-0000-0000A2100000}"/>
    <cellStyle name="Comma 4 12" xfId="4261" xr:uid="{00000000-0005-0000-0000-0000A3100000}"/>
    <cellStyle name="Comma 4 12 2" xfId="4262" xr:uid="{00000000-0005-0000-0000-0000A4100000}"/>
    <cellStyle name="Comma 4 13" xfId="4263" xr:uid="{00000000-0005-0000-0000-0000A5100000}"/>
    <cellStyle name="Comma 4 13 2" xfId="4264" xr:uid="{00000000-0005-0000-0000-0000A6100000}"/>
    <cellStyle name="Comma 4 13 3" xfId="4265" xr:uid="{00000000-0005-0000-0000-0000A7100000}"/>
    <cellStyle name="Comma 4 13 4" xfId="4266" xr:uid="{00000000-0005-0000-0000-0000A8100000}"/>
    <cellStyle name="Comma 4 13 5" xfId="4267" xr:uid="{00000000-0005-0000-0000-0000A9100000}"/>
    <cellStyle name="Comma 4 13 6" xfId="4268" xr:uid="{00000000-0005-0000-0000-0000AA100000}"/>
    <cellStyle name="Comma 4 13 7" xfId="4269" xr:uid="{00000000-0005-0000-0000-0000AB100000}"/>
    <cellStyle name="Comma 4 14" xfId="4270" xr:uid="{00000000-0005-0000-0000-0000AC100000}"/>
    <cellStyle name="Comma 4 15" xfId="4271" xr:uid="{00000000-0005-0000-0000-0000AD100000}"/>
    <cellStyle name="Comma 4 16" xfId="4272" xr:uid="{00000000-0005-0000-0000-0000AE100000}"/>
    <cellStyle name="Comma 4 17" xfId="4273" xr:uid="{00000000-0005-0000-0000-0000AF100000}"/>
    <cellStyle name="Comma 4 18" xfId="4274" xr:uid="{00000000-0005-0000-0000-0000B0100000}"/>
    <cellStyle name="Comma 4 19" xfId="4275" xr:uid="{00000000-0005-0000-0000-0000B1100000}"/>
    <cellStyle name="Comma 4 2" xfId="4276" xr:uid="{00000000-0005-0000-0000-0000B2100000}"/>
    <cellStyle name="Comma 4 2 10" xfId="4277" xr:uid="{00000000-0005-0000-0000-0000B3100000}"/>
    <cellStyle name="Comma 4 2 11" xfId="4278" xr:uid="{00000000-0005-0000-0000-0000B4100000}"/>
    <cellStyle name="Comma 4 2 12" xfId="4279" xr:uid="{00000000-0005-0000-0000-0000B5100000}"/>
    <cellStyle name="Comma 4 2 13" xfId="4280" xr:uid="{00000000-0005-0000-0000-0000B6100000}"/>
    <cellStyle name="Comma 4 2 14" xfId="4281" xr:uid="{00000000-0005-0000-0000-0000B7100000}"/>
    <cellStyle name="Comma 4 2 15" xfId="4282" xr:uid="{00000000-0005-0000-0000-0000B8100000}"/>
    <cellStyle name="Comma 4 2 16" xfId="4283" xr:uid="{00000000-0005-0000-0000-0000B9100000}"/>
    <cellStyle name="Comma 4 2 17" xfId="4284" xr:uid="{00000000-0005-0000-0000-0000BA100000}"/>
    <cellStyle name="Comma 4 2 18" xfId="4285" xr:uid="{00000000-0005-0000-0000-0000BB100000}"/>
    <cellStyle name="Comma 4 2 19" xfId="4286" xr:uid="{00000000-0005-0000-0000-0000BC100000}"/>
    <cellStyle name="Comma 4 2 2" xfId="4287" xr:uid="{00000000-0005-0000-0000-0000BD100000}"/>
    <cellStyle name="Comma 4 2 2 2" xfId="4288" xr:uid="{00000000-0005-0000-0000-0000BE100000}"/>
    <cellStyle name="Comma 4 2 2 3" xfId="4289" xr:uid="{00000000-0005-0000-0000-0000BF100000}"/>
    <cellStyle name="Comma 4 2 2 3 2" xfId="4290" xr:uid="{00000000-0005-0000-0000-0000C0100000}"/>
    <cellStyle name="Comma 4 2 2 3 2 2" xfId="4291" xr:uid="{00000000-0005-0000-0000-0000C1100000}"/>
    <cellStyle name="Comma 4 2 2 3 2 2 2" xfId="4292" xr:uid="{00000000-0005-0000-0000-0000C2100000}"/>
    <cellStyle name="Comma 4 2 2 3 2 2 2 2" xfId="4293" xr:uid="{00000000-0005-0000-0000-0000C3100000}"/>
    <cellStyle name="Comma 4 2 2 3 2 2 3" xfId="4294" xr:uid="{00000000-0005-0000-0000-0000C4100000}"/>
    <cellStyle name="Comma 4 2 2 3 2 3" xfId="4295" xr:uid="{00000000-0005-0000-0000-0000C5100000}"/>
    <cellStyle name="Comma 4 2 2 3 2 3 2" xfId="4296" xr:uid="{00000000-0005-0000-0000-0000C6100000}"/>
    <cellStyle name="Comma 4 2 2 3 2 3 2 2" xfId="4297" xr:uid="{00000000-0005-0000-0000-0000C7100000}"/>
    <cellStyle name="Comma 4 2 2 3 2 3 3" xfId="4298" xr:uid="{00000000-0005-0000-0000-0000C8100000}"/>
    <cellStyle name="Comma 4 2 2 3 2 4" xfId="4299" xr:uid="{00000000-0005-0000-0000-0000C9100000}"/>
    <cellStyle name="Comma 4 2 2 3 2 4 2" xfId="4300" xr:uid="{00000000-0005-0000-0000-0000CA100000}"/>
    <cellStyle name="Comma 4 2 2 3 2 5" xfId="4301" xr:uid="{00000000-0005-0000-0000-0000CB100000}"/>
    <cellStyle name="Comma 4 2 2 3 3" xfId="4302" xr:uid="{00000000-0005-0000-0000-0000CC100000}"/>
    <cellStyle name="Comma 4 2 2 3 3 2" xfId="4303" xr:uid="{00000000-0005-0000-0000-0000CD100000}"/>
    <cellStyle name="Comma 4 2 2 3 3 2 2" xfId="4304" xr:uid="{00000000-0005-0000-0000-0000CE100000}"/>
    <cellStyle name="Comma 4 2 2 3 3 2 2 2" xfId="4305" xr:uid="{00000000-0005-0000-0000-0000CF100000}"/>
    <cellStyle name="Comma 4 2 2 3 3 2 3" xfId="4306" xr:uid="{00000000-0005-0000-0000-0000D0100000}"/>
    <cellStyle name="Comma 4 2 2 3 3 3" xfId="4307" xr:uid="{00000000-0005-0000-0000-0000D1100000}"/>
    <cellStyle name="Comma 4 2 2 3 3 3 2" xfId="4308" xr:uid="{00000000-0005-0000-0000-0000D2100000}"/>
    <cellStyle name="Comma 4 2 2 3 3 4" xfId="4309" xr:uid="{00000000-0005-0000-0000-0000D3100000}"/>
    <cellStyle name="Comma 4 2 2 3 4" xfId="4310" xr:uid="{00000000-0005-0000-0000-0000D4100000}"/>
    <cellStyle name="Comma 4 2 2 3 5" xfId="4311" xr:uid="{00000000-0005-0000-0000-0000D5100000}"/>
    <cellStyle name="Comma 4 2 2 4" xfId="4312" xr:uid="{00000000-0005-0000-0000-0000D6100000}"/>
    <cellStyle name="Comma 4 2 2 4 2" xfId="4313" xr:uid="{00000000-0005-0000-0000-0000D7100000}"/>
    <cellStyle name="Comma 4 2 2 4 2 2" xfId="4314" xr:uid="{00000000-0005-0000-0000-0000D8100000}"/>
    <cellStyle name="Comma 4 2 2 4 3" xfId="4315" xr:uid="{00000000-0005-0000-0000-0000D9100000}"/>
    <cellStyle name="Comma 4 2 2 5" xfId="4316" xr:uid="{00000000-0005-0000-0000-0000DA100000}"/>
    <cellStyle name="Comma 4 2 2 5 2" xfId="4317" xr:uid="{00000000-0005-0000-0000-0000DB100000}"/>
    <cellStyle name="Comma 4 2 2 5 2 2" xfId="4318" xr:uid="{00000000-0005-0000-0000-0000DC100000}"/>
    <cellStyle name="Comma 4 2 2 5 3" xfId="4319" xr:uid="{00000000-0005-0000-0000-0000DD100000}"/>
    <cellStyle name="Comma 4 2 2 6" xfId="4320" xr:uid="{00000000-0005-0000-0000-0000DE100000}"/>
    <cellStyle name="Comma 4 2 2 6 2" xfId="4321" xr:uid="{00000000-0005-0000-0000-0000DF100000}"/>
    <cellStyle name="Comma 4 2 2 6 2 2" xfId="4322" xr:uid="{00000000-0005-0000-0000-0000E0100000}"/>
    <cellStyle name="Comma 4 2 2 6 3" xfId="4323" xr:uid="{00000000-0005-0000-0000-0000E1100000}"/>
    <cellStyle name="Comma 4 2 2 7" xfId="4324" xr:uid="{00000000-0005-0000-0000-0000E2100000}"/>
    <cellStyle name="Comma 4 2 20" xfId="4325" xr:uid="{00000000-0005-0000-0000-0000E3100000}"/>
    <cellStyle name="Comma 4 2 21" xfId="4326" xr:uid="{00000000-0005-0000-0000-0000E4100000}"/>
    <cellStyle name="Comma 4 2 22" xfId="4327" xr:uid="{00000000-0005-0000-0000-0000E5100000}"/>
    <cellStyle name="Comma 4 2 23" xfId="4328" xr:uid="{00000000-0005-0000-0000-0000E6100000}"/>
    <cellStyle name="Comma 4 2 24" xfId="4329" xr:uid="{00000000-0005-0000-0000-0000E7100000}"/>
    <cellStyle name="Comma 4 2 25" xfId="4330" xr:uid="{00000000-0005-0000-0000-0000E8100000}"/>
    <cellStyle name="Comma 4 2 26" xfId="4331" xr:uid="{00000000-0005-0000-0000-0000E9100000}"/>
    <cellStyle name="Comma 4 2 27" xfId="4332" xr:uid="{00000000-0005-0000-0000-0000EA100000}"/>
    <cellStyle name="Comma 4 2 28" xfId="4333" xr:uid="{00000000-0005-0000-0000-0000EB100000}"/>
    <cellStyle name="Comma 4 2 29" xfId="4334" xr:uid="{00000000-0005-0000-0000-0000EC100000}"/>
    <cellStyle name="Comma 4 2 3" xfId="4335" xr:uid="{00000000-0005-0000-0000-0000ED100000}"/>
    <cellStyle name="Comma 4 2 30" xfId="4336" xr:uid="{00000000-0005-0000-0000-0000EE100000}"/>
    <cellStyle name="Comma 4 2 31" xfId="4337" xr:uid="{00000000-0005-0000-0000-0000EF100000}"/>
    <cellStyle name="Comma 4 2 32" xfId="4338" xr:uid="{00000000-0005-0000-0000-0000F0100000}"/>
    <cellStyle name="Comma 4 2 33" xfId="4339" xr:uid="{00000000-0005-0000-0000-0000F1100000}"/>
    <cellStyle name="Comma 4 2 4" xfId="4340" xr:uid="{00000000-0005-0000-0000-0000F2100000}"/>
    <cellStyle name="Comma 4 2 4 2" xfId="4341" xr:uid="{00000000-0005-0000-0000-0000F3100000}"/>
    <cellStyle name="Comma 4 2 4 3" xfId="4342" xr:uid="{00000000-0005-0000-0000-0000F4100000}"/>
    <cellStyle name="Comma 4 2 4 4" xfId="4343" xr:uid="{00000000-0005-0000-0000-0000F5100000}"/>
    <cellStyle name="Comma 4 2 5" xfId="4344" xr:uid="{00000000-0005-0000-0000-0000F6100000}"/>
    <cellStyle name="Comma 4 2 5 10" xfId="4345" xr:uid="{00000000-0005-0000-0000-0000F7100000}"/>
    <cellStyle name="Comma 4 2 5 11" xfId="4346" xr:uid="{00000000-0005-0000-0000-0000F8100000}"/>
    <cellStyle name="Comma 4 2 5 12" xfId="4347" xr:uid="{00000000-0005-0000-0000-0000F9100000}"/>
    <cellStyle name="Comma 4 2 5 13" xfId="4348" xr:uid="{00000000-0005-0000-0000-0000FA100000}"/>
    <cellStyle name="Comma 4 2 5 14" xfId="4349" xr:uid="{00000000-0005-0000-0000-0000FB100000}"/>
    <cellStyle name="Comma 4 2 5 15" xfId="4350" xr:uid="{00000000-0005-0000-0000-0000FC100000}"/>
    <cellStyle name="Comma 4 2 5 16" xfId="4351" xr:uid="{00000000-0005-0000-0000-0000FD100000}"/>
    <cellStyle name="Comma 4 2 5 17" xfId="4352" xr:uid="{00000000-0005-0000-0000-0000FE100000}"/>
    <cellStyle name="Comma 4 2 5 18" xfId="4353" xr:uid="{00000000-0005-0000-0000-0000FF100000}"/>
    <cellStyle name="Comma 4 2 5 19" xfId="4354" xr:uid="{00000000-0005-0000-0000-000000110000}"/>
    <cellStyle name="Comma 4 2 5 2" xfId="4355" xr:uid="{00000000-0005-0000-0000-000001110000}"/>
    <cellStyle name="Comma 4 2 5 2 10" xfId="4356" xr:uid="{00000000-0005-0000-0000-000002110000}"/>
    <cellStyle name="Comma 4 2 5 2 11" xfId="4357" xr:uid="{00000000-0005-0000-0000-000003110000}"/>
    <cellStyle name="Comma 4 2 5 2 12" xfId="4358" xr:uid="{00000000-0005-0000-0000-000004110000}"/>
    <cellStyle name="Comma 4 2 5 2 13" xfId="4359" xr:uid="{00000000-0005-0000-0000-000005110000}"/>
    <cellStyle name="Comma 4 2 5 2 14" xfId="4360" xr:uid="{00000000-0005-0000-0000-000006110000}"/>
    <cellStyle name="Comma 4 2 5 2 15" xfId="4361" xr:uid="{00000000-0005-0000-0000-000007110000}"/>
    <cellStyle name="Comma 4 2 5 2 16" xfId="4362" xr:uid="{00000000-0005-0000-0000-000008110000}"/>
    <cellStyle name="Comma 4 2 5 2 17" xfId="4363" xr:uid="{00000000-0005-0000-0000-000009110000}"/>
    <cellStyle name="Comma 4 2 5 2 18" xfId="4364" xr:uid="{00000000-0005-0000-0000-00000A110000}"/>
    <cellStyle name="Comma 4 2 5 2 19" xfId="4365" xr:uid="{00000000-0005-0000-0000-00000B110000}"/>
    <cellStyle name="Comma 4 2 5 2 2" xfId="4366" xr:uid="{00000000-0005-0000-0000-00000C110000}"/>
    <cellStyle name="Comma 4 2 5 2 2 10" xfId="4367" xr:uid="{00000000-0005-0000-0000-00000D110000}"/>
    <cellStyle name="Comma 4 2 5 2 2 11" xfId="4368" xr:uid="{00000000-0005-0000-0000-00000E110000}"/>
    <cellStyle name="Comma 4 2 5 2 2 12" xfId="4369" xr:uid="{00000000-0005-0000-0000-00000F110000}"/>
    <cellStyle name="Comma 4 2 5 2 2 13" xfId="4370" xr:uid="{00000000-0005-0000-0000-000010110000}"/>
    <cellStyle name="Comma 4 2 5 2 2 14" xfId="4371" xr:uid="{00000000-0005-0000-0000-000011110000}"/>
    <cellStyle name="Comma 4 2 5 2 2 15" xfId="4372" xr:uid="{00000000-0005-0000-0000-000012110000}"/>
    <cellStyle name="Comma 4 2 5 2 2 16" xfId="4373" xr:uid="{00000000-0005-0000-0000-000013110000}"/>
    <cellStyle name="Comma 4 2 5 2 2 17" xfId="4374" xr:uid="{00000000-0005-0000-0000-000014110000}"/>
    <cellStyle name="Comma 4 2 5 2 2 18" xfId="4375" xr:uid="{00000000-0005-0000-0000-000015110000}"/>
    <cellStyle name="Comma 4 2 5 2 2 19" xfId="4376" xr:uid="{00000000-0005-0000-0000-000016110000}"/>
    <cellStyle name="Comma 4 2 5 2 2 2" xfId="4377" xr:uid="{00000000-0005-0000-0000-000017110000}"/>
    <cellStyle name="Comma 4 2 5 2 2 2 2" xfId="4378" xr:uid="{00000000-0005-0000-0000-000018110000}"/>
    <cellStyle name="Comma 4 2 5 2 2 2 2 2" xfId="4379" xr:uid="{00000000-0005-0000-0000-000019110000}"/>
    <cellStyle name="Comma 4 2 5 2 2 2 3" xfId="4380" xr:uid="{00000000-0005-0000-0000-00001A110000}"/>
    <cellStyle name="Comma 4 2 5 2 2 2 4" xfId="4381" xr:uid="{00000000-0005-0000-0000-00001B110000}"/>
    <cellStyle name="Comma 4 2 5 2 2 20" xfId="4382" xr:uid="{00000000-0005-0000-0000-00001C110000}"/>
    <cellStyle name="Comma 4 2 5 2 2 21" xfId="4383" xr:uid="{00000000-0005-0000-0000-00001D110000}"/>
    <cellStyle name="Comma 4 2 5 2 2 22" xfId="4384" xr:uid="{00000000-0005-0000-0000-00001E110000}"/>
    <cellStyle name="Comma 4 2 5 2 2 23" xfId="4385" xr:uid="{00000000-0005-0000-0000-00001F110000}"/>
    <cellStyle name="Comma 4 2 5 2 2 3" xfId="4386" xr:uid="{00000000-0005-0000-0000-000020110000}"/>
    <cellStyle name="Comma 4 2 5 2 2 4" xfId="4387" xr:uid="{00000000-0005-0000-0000-000021110000}"/>
    <cellStyle name="Comma 4 2 5 2 2 5" xfId="4388" xr:uid="{00000000-0005-0000-0000-000022110000}"/>
    <cellStyle name="Comma 4 2 5 2 2 6" xfId="4389" xr:uid="{00000000-0005-0000-0000-000023110000}"/>
    <cellStyle name="Comma 4 2 5 2 2 7" xfId="4390" xr:uid="{00000000-0005-0000-0000-000024110000}"/>
    <cellStyle name="Comma 4 2 5 2 2 8" xfId="4391" xr:uid="{00000000-0005-0000-0000-000025110000}"/>
    <cellStyle name="Comma 4 2 5 2 2 9" xfId="4392" xr:uid="{00000000-0005-0000-0000-000026110000}"/>
    <cellStyle name="Comma 4 2 5 2 20" xfId="4393" xr:uid="{00000000-0005-0000-0000-000027110000}"/>
    <cellStyle name="Comma 4 2 5 2 21" xfId="4394" xr:uid="{00000000-0005-0000-0000-000028110000}"/>
    <cellStyle name="Comma 4 2 5 2 22" xfId="4395" xr:uid="{00000000-0005-0000-0000-000029110000}"/>
    <cellStyle name="Comma 4 2 5 2 23" xfId="4396" xr:uid="{00000000-0005-0000-0000-00002A110000}"/>
    <cellStyle name="Comma 4 2 5 2 3" xfId="4397" xr:uid="{00000000-0005-0000-0000-00002B110000}"/>
    <cellStyle name="Comma 4 2 5 2 4" xfId="4398" xr:uid="{00000000-0005-0000-0000-00002C110000}"/>
    <cellStyle name="Comma 4 2 5 2 5" xfId="4399" xr:uid="{00000000-0005-0000-0000-00002D110000}"/>
    <cellStyle name="Comma 4 2 5 2 6" xfId="4400" xr:uid="{00000000-0005-0000-0000-00002E110000}"/>
    <cellStyle name="Comma 4 2 5 2 7" xfId="4401" xr:uid="{00000000-0005-0000-0000-00002F110000}"/>
    <cellStyle name="Comma 4 2 5 2 8" xfId="4402" xr:uid="{00000000-0005-0000-0000-000030110000}"/>
    <cellStyle name="Comma 4 2 5 2 9" xfId="4403" xr:uid="{00000000-0005-0000-0000-000031110000}"/>
    <cellStyle name="Comma 4 2 5 20" xfId="4404" xr:uid="{00000000-0005-0000-0000-000032110000}"/>
    <cellStyle name="Comma 4 2 5 21" xfId="4405" xr:uid="{00000000-0005-0000-0000-000033110000}"/>
    <cellStyle name="Comma 4 2 5 22" xfId="4406" xr:uid="{00000000-0005-0000-0000-000034110000}"/>
    <cellStyle name="Comma 4 2 5 23" xfId="4407" xr:uid="{00000000-0005-0000-0000-000035110000}"/>
    <cellStyle name="Comma 4 2 5 24" xfId="4408" xr:uid="{00000000-0005-0000-0000-000036110000}"/>
    <cellStyle name="Comma 4 2 5 25" xfId="4409" xr:uid="{00000000-0005-0000-0000-000037110000}"/>
    <cellStyle name="Comma 4 2 5 3" xfId="4410" xr:uid="{00000000-0005-0000-0000-000038110000}"/>
    <cellStyle name="Comma 4 2 5 4" xfId="4411" xr:uid="{00000000-0005-0000-0000-000039110000}"/>
    <cellStyle name="Comma 4 2 5 5" xfId="4412" xr:uid="{00000000-0005-0000-0000-00003A110000}"/>
    <cellStyle name="Comma 4 2 5 6" xfId="4413" xr:uid="{00000000-0005-0000-0000-00003B110000}"/>
    <cellStyle name="Comma 4 2 5 7" xfId="4414" xr:uid="{00000000-0005-0000-0000-00003C110000}"/>
    <cellStyle name="Comma 4 2 5 8" xfId="4415" xr:uid="{00000000-0005-0000-0000-00003D110000}"/>
    <cellStyle name="Comma 4 2 5 9" xfId="4416" xr:uid="{00000000-0005-0000-0000-00003E110000}"/>
    <cellStyle name="Comma 4 2 6" xfId="4417" xr:uid="{00000000-0005-0000-0000-00003F110000}"/>
    <cellStyle name="Comma 4 2 6 2" xfId="4418" xr:uid="{00000000-0005-0000-0000-000040110000}"/>
    <cellStyle name="Comma 4 2 6 3" xfId="4419" xr:uid="{00000000-0005-0000-0000-000041110000}"/>
    <cellStyle name="Comma 4 2 6 4" xfId="4420" xr:uid="{00000000-0005-0000-0000-000042110000}"/>
    <cellStyle name="Comma 4 2 7" xfId="4421" xr:uid="{00000000-0005-0000-0000-000043110000}"/>
    <cellStyle name="Comma 4 2 7 2" xfId="4422" xr:uid="{00000000-0005-0000-0000-000044110000}"/>
    <cellStyle name="Comma 4 2 7 3" xfId="4423" xr:uid="{00000000-0005-0000-0000-000045110000}"/>
    <cellStyle name="Comma 4 2 7 4" xfId="4424" xr:uid="{00000000-0005-0000-0000-000046110000}"/>
    <cellStyle name="Comma 4 2 8" xfId="4425" xr:uid="{00000000-0005-0000-0000-000047110000}"/>
    <cellStyle name="Comma 4 2 9" xfId="4426" xr:uid="{00000000-0005-0000-0000-000048110000}"/>
    <cellStyle name="Comma 4 20" xfId="4427" xr:uid="{00000000-0005-0000-0000-000049110000}"/>
    <cellStyle name="Comma 4 21" xfId="4428" xr:uid="{00000000-0005-0000-0000-00004A110000}"/>
    <cellStyle name="Comma 4 22" xfId="4429" xr:uid="{00000000-0005-0000-0000-00004B110000}"/>
    <cellStyle name="Comma 4 23" xfId="4430" xr:uid="{00000000-0005-0000-0000-00004C110000}"/>
    <cellStyle name="Comma 4 24" xfId="4431" xr:uid="{00000000-0005-0000-0000-00004D110000}"/>
    <cellStyle name="Comma 4 25" xfId="4432" xr:uid="{00000000-0005-0000-0000-00004E110000}"/>
    <cellStyle name="Comma 4 26" xfId="4433" xr:uid="{00000000-0005-0000-0000-00004F110000}"/>
    <cellStyle name="Comma 4 27" xfId="4434" xr:uid="{00000000-0005-0000-0000-000050110000}"/>
    <cellStyle name="Comma 4 28" xfId="4435" xr:uid="{00000000-0005-0000-0000-000051110000}"/>
    <cellStyle name="Comma 4 29" xfId="4436" xr:uid="{00000000-0005-0000-0000-000052110000}"/>
    <cellStyle name="Comma 4 3" xfId="4437" xr:uid="{00000000-0005-0000-0000-000053110000}"/>
    <cellStyle name="Comma 4 3 10" xfId="4438" xr:uid="{00000000-0005-0000-0000-000054110000}"/>
    <cellStyle name="Comma 4 3 11" xfId="4439" xr:uid="{00000000-0005-0000-0000-000055110000}"/>
    <cellStyle name="Comma 4 3 12" xfId="4440" xr:uid="{00000000-0005-0000-0000-000056110000}"/>
    <cellStyle name="Comma 4 3 13" xfId="4441" xr:uid="{00000000-0005-0000-0000-000057110000}"/>
    <cellStyle name="Comma 4 3 14" xfId="4442" xr:uid="{00000000-0005-0000-0000-000058110000}"/>
    <cellStyle name="Comma 4 3 15" xfId="4443" xr:uid="{00000000-0005-0000-0000-000059110000}"/>
    <cellStyle name="Comma 4 3 16" xfId="4444" xr:uid="{00000000-0005-0000-0000-00005A110000}"/>
    <cellStyle name="Comma 4 3 17" xfId="4445" xr:uid="{00000000-0005-0000-0000-00005B110000}"/>
    <cellStyle name="Comma 4 3 18" xfId="4446" xr:uid="{00000000-0005-0000-0000-00005C110000}"/>
    <cellStyle name="Comma 4 3 19" xfId="4447" xr:uid="{00000000-0005-0000-0000-00005D110000}"/>
    <cellStyle name="Comma 4 3 2" xfId="4448" xr:uid="{00000000-0005-0000-0000-00005E110000}"/>
    <cellStyle name="Comma 4 3 2 2" xfId="4449" xr:uid="{00000000-0005-0000-0000-00005F110000}"/>
    <cellStyle name="Comma 4 3 2 2 2" xfId="4450" xr:uid="{00000000-0005-0000-0000-000060110000}"/>
    <cellStyle name="Comma 4 3 2 2 2 2" xfId="4451" xr:uid="{00000000-0005-0000-0000-000061110000}"/>
    <cellStyle name="Comma 4 3 2 2 3" xfId="4452" xr:uid="{00000000-0005-0000-0000-000062110000}"/>
    <cellStyle name="Comma 4 3 2 3" xfId="4453" xr:uid="{00000000-0005-0000-0000-000063110000}"/>
    <cellStyle name="Comma 4 3 2 3 2" xfId="4454" xr:uid="{00000000-0005-0000-0000-000064110000}"/>
    <cellStyle name="Comma 4 3 20" xfId="4455" xr:uid="{00000000-0005-0000-0000-000065110000}"/>
    <cellStyle name="Comma 4 3 21" xfId="4456" xr:uid="{00000000-0005-0000-0000-000066110000}"/>
    <cellStyle name="Comma 4 3 22" xfId="4457" xr:uid="{00000000-0005-0000-0000-000067110000}"/>
    <cellStyle name="Comma 4 3 23" xfId="4458" xr:uid="{00000000-0005-0000-0000-000068110000}"/>
    <cellStyle name="Comma 4 3 24" xfId="4459" xr:uid="{00000000-0005-0000-0000-000069110000}"/>
    <cellStyle name="Comma 4 3 25" xfId="4460" xr:uid="{00000000-0005-0000-0000-00006A110000}"/>
    <cellStyle name="Comma 4 3 26" xfId="4461" xr:uid="{00000000-0005-0000-0000-00006B110000}"/>
    <cellStyle name="Comma 4 3 27" xfId="4462" xr:uid="{00000000-0005-0000-0000-00006C110000}"/>
    <cellStyle name="Comma 4 3 3" xfId="4463" xr:uid="{00000000-0005-0000-0000-00006D110000}"/>
    <cellStyle name="Comma 4 3 3 2" xfId="4464" xr:uid="{00000000-0005-0000-0000-00006E110000}"/>
    <cellStyle name="Comma 4 3 3 3" xfId="4465" xr:uid="{00000000-0005-0000-0000-00006F110000}"/>
    <cellStyle name="Comma 4 3 3 4" xfId="4466" xr:uid="{00000000-0005-0000-0000-000070110000}"/>
    <cellStyle name="Comma 4 3 3 5" xfId="4467" xr:uid="{00000000-0005-0000-0000-000071110000}"/>
    <cellStyle name="Comma 4 3 4" xfId="4468" xr:uid="{00000000-0005-0000-0000-000072110000}"/>
    <cellStyle name="Comma 4 3 5" xfId="4469" xr:uid="{00000000-0005-0000-0000-000073110000}"/>
    <cellStyle name="Comma 4 3 6" xfId="4470" xr:uid="{00000000-0005-0000-0000-000074110000}"/>
    <cellStyle name="Comma 4 3 7" xfId="4471" xr:uid="{00000000-0005-0000-0000-000075110000}"/>
    <cellStyle name="Comma 4 3 8" xfId="4472" xr:uid="{00000000-0005-0000-0000-000076110000}"/>
    <cellStyle name="Comma 4 3 9" xfId="4473" xr:uid="{00000000-0005-0000-0000-000077110000}"/>
    <cellStyle name="Comma 4 30" xfId="4474" xr:uid="{00000000-0005-0000-0000-000078110000}"/>
    <cellStyle name="Comma 4 31" xfId="4475" xr:uid="{00000000-0005-0000-0000-000079110000}"/>
    <cellStyle name="Comma 4 32" xfId="4476" xr:uid="{00000000-0005-0000-0000-00007A110000}"/>
    <cellStyle name="Comma 4 33" xfId="4477" xr:uid="{00000000-0005-0000-0000-00007B110000}"/>
    <cellStyle name="Comma 4 34" xfId="4478" xr:uid="{00000000-0005-0000-0000-00007C110000}"/>
    <cellStyle name="Comma 4 35" xfId="4479" xr:uid="{00000000-0005-0000-0000-00007D110000}"/>
    <cellStyle name="Comma 4 35 2" xfId="4480" xr:uid="{00000000-0005-0000-0000-00007E110000}"/>
    <cellStyle name="Comma 4 35 2 2" xfId="4481" xr:uid="{00000000-0005-0000-0000-00007F110000}"/>
    <cellStyle name="Comma 4 35 3" xfId="4482" xr:uid="{00000000-0005-0000-0000-000080110000}"/>
    <cellStyle name="Comma 4 4" xfId="4483" xr:uid="{00000000-0005-0000-0000-000081110000}"/>
    <cellStyle name="Comma 4 4 10" xfId="4484" xr:uid="{00000000-0005-0000-0000-000082110000}"/>
    <cellStyle name="Comma 4 4 11" xfId="4485" xr:uid="{00000000-0005-0000-0000-000083110000}"/>
    <cellStyle name="Comma 4 4 12" xfId="4486" xr:uid="{00000000-0005-0000-0000-000084110000}"/>
    <cellStyle name="Comma 4 4 13" xfId="4487" xr:uid="{00000000-0005-0000-0000-000085110000}"/>
    <cellStyle name="Comma 4 4 14" xfId="4488" xr:uid="{00000000-0005-0000-0000-000086110000}"/>
    <cellStyle name="Comma 4 4 15" xfId="4489" xr:uid="{00000000-0005-0000-0000-000087110000}"/>
    <cellStyle name="Comma 4 4 16" xfId="4490" xr:uid="{00000000-0005-0000-0000-000088110000}"/>
    <cellStyle name="Comma 4 4 17" xfId="4491" xr:uid="{00000000-0005-0000-0000-000089110000}"/>
    <cellStyle name="Comma 4 4 18" xfId="4492" xr:uid="{00000000-0005-0000-0000-00008A110000}"/>
    <cellStyle name="Comma 4 4 19" xfId="4493" xr:uid="{00000000-0005-0000-0000-00008B110000}"/>
    <cellStyle name="Comma 4 4 2" xfId="4494" xr:uid="{00000000-0005-0000-0000-00008C110000}"/>
    <cellStyle name="Comma 4 4 2 2" xfId="4495" xr:uid="{00000000-0005-0000-0000-00008D110000}"/>
    <cellStyle name="Comma 4 4 20" xfId="4496" xr:uid="{00000000-0005-0000-0000-00008E110000}"/>
    <cellStyle name="Comma 4 4 21" xfId="4497" xr:uid="{00000000-0005-0000-0000-00008F110000}"/>
    <cellStyle name="Comma 4 4 22" xfId="4498" xr:uid="{00000000-0005-0000-0000-000090110000}"/>
    <cellStyle name="Comma 4 4 23" xfId="4499" xr:uid="{00000000-0005-0000-0000-000091110000}"/>
    <cellStyle name="Comma 4 4 24" xfId="4500" xr:uid="{00000000-0005-0000-0000-000092110000}"/>
    <cellStyle name="Comma 4 4 25" xfId="4501" xr:uid="{00000000-0005-0000-0000-000093110000}"/>
    <cellStyle name="Comma 4 4 26" xfId="4502" xr:uid="{00000000-0005-0000-0000-000094110000}"/>
    <cellStyle name="Comma 4 4 27" xfId="4503" xr:uid="{00000000-0005-0000-0000-000095110000}"/>
    <cellStyle name="Comma 4 4 3" xfId="4504" xr:uid="{00000000-0005-0000-0000-000096110000}"/>
    <cellStyle name="Comma 4 4 3 2" xfId="4505" xr:uid="{00000000-0005-0000-0000-000097110000}"/>
    <cellStyle name="Comma 4 4 3 3" xfId="4506" xr:uid="{00000000-0005-0000-0000-000098110000}"/>
    <cellStyle name="Comma 4 4 4" xfId="4507" xr:uid="{00000000-0005-0000-0000-000099110000}"/>
    <cellStyle name="Comma 4 4 5" xfId="4508" xr:uid="{00000000-0005-0000-0000-00009A110000}"/>
    <cellStyle name="Comma 4 4 6" xfId="4509" xr:uid="{00000000-0005-0000-0000-00009B110000}"/>
    <cellStyle name="Comma 4 4 7" xfId="4510" xr:uid="{00000000-0005-0000-0000-00009C110000}"/>
    <cellStyle name="Comma 4 4 8" xfId="4511" xr:uid="{00000000-0005-0000-0000-00009D110000}"/>
    <cellStyle name="Comma 4 4 9" xfId="4512" xr:uid="{00000000-0005-0000-0000-00009E110000}"/>
    <cellStyle name="Comma 4 5" xfId="4513" xr:uid="{00000000-0005-0000-0000-00009F110000}"/>
    <cellStyle name="Comma 4 5 10" xfId="4514" xr:uid="{00000000-0005-0000-0000-0000A0110000}"/>
    <cellStyle name="Comma 4 5 11" xfId="4515" xr:uid="{00000000-0005-0000-0000-0000A1110000}"/>
    <cellStyle name="Comma 4 5 12" xfId="4516" xr:uid="{00000000-0005-0000-0000-0000A2110000}"/>
    <cellStyle name="Comma 4 5 13" xfId="4517" xr:uid="{00000000-0005-0000-0000-0000A3110000}"/>
    <cellStyle name="Comma 4 5 14" xfId="4518" xr:uid="{00000000-0005-0000-0000-0000A4110000}"/>
    <cellStyle name="Comma 4 5 15" xfId="4519" xr:uid="{00000000-0005-0000-0000-0000A5110000}"/>
    <cellStyle name="Comma 4 5 16" xfId="4520" xr:uid="{00000000-0005-0000-0000-0000A6110000}"/>
    <cellStyle name="Comma 4 5 17" xfId="4521" xr:uid="{00000000-0005-0000-0000-0000A7110000}"/>
    <cellStyle name="Comma 4 5 18" xfId="4522" xr:uid="{00000000-0005-0000-0000-0000A8110000}"/>
    <cellStyle name="Comma 4 5 19" xfId="4523" xr:uid="{00000000-0005-0000-0000-0000A9110000}"/>
    <cellStyle name="Comma 4 5 2" xfId="4524" xr:uid="{00000000-0005-0000-0000-0000AA110000}"/>
    <cellStyle name="Comma 4 5 2 2" xfId="4525" xr:uid="{00000000-0005-0000-0000-0000AB110000}"/>
    <cellStyle name="Comma 4 5 20" xfId="4526" xr:uid="{00000000-0005-0000-0000-0000AC110000}"/>
    <cellStyle name="Comma 4 5 21" xfId="4527" xr:uid="{00000000-0005-0000-0000-0000AD110000}"/>
    <cellStyle name="Comma 4 5 22" xfId="4528" xr:uid="{00000000-0005-0000-0000-0000AE110000}"/>
    <cellStyle name="Comma 4 5 23" xfId="4529" xr:uid="{00000000-0005-0000-0000-0000AF110000}"/>
    <cellStyle name="Comma 4 5 24" xfId="4530" xr:uid="{00000000-0005-0000-0000-0000B0110000}"/>
    <cellStyle name="Comma 4 5 25" xfId="4531" xr:uid="{00000000-0005-0000-0000-0000B1110000}"/>
    <cellStyle name="Comma 4 5 26" xfId="4532" xr:uid="{00000000-0005-0000-0000-0000B2110000}"/>
    <cellStyle name="Comma 4 5 27" xfId="4533" xr:uid="{00000000-0005-0000-0000-0000B3110000}"/>
    <cellStyle name="Comma 4 5 3" xfId="4534" xr:uid="{00000000-0005-0000-0000-0000B4110000}"/>
    <cellStyle name="Comma 4 5 3 2" xfId="4535" xr:uid="{00000000-0005-0000-0000-0000B5110000}"/>
    <cellStyle name="Comma 4 5 3 3" xfId="4536" xr:uid="{00000000-0005-0000-0000-0000B6110000}"/>
    <cellStyle name="Comma 4 5 4" xfId="4537" xr:uid="{00000000-0005-0000-0000-0000B7110000}"/>
    <cellStyle name="Comma 4 5 5" xfId="4538" xr:uid="{00000000-0005-0000-0000-0000B8110000}"/>
    <cellStyle name="Comma 4 5 6" xfId="4539" xr:uid="{00000000-0005-0000-0000-0000B9110000}"/>
    <cellStyle name="Comma 4 5 7" xfId="4540" xr:uid="{00000000-0005-0000-0000-0000BA110000}"/>
    <cellStyle name="Comma 4 5 8" xfId="4541" xr:uid="{00000000-0005-0000-0000-0000BB110000}"/>
    <cellStyle name="Comma 4 5 9" xfId="4542" xr:uid="{00000000-0005-0000-0000-0000BC110000}"/>
    <cellStyle name="Comma 4 6" xfId="4543" xr:uid="{00000000-0005-0000-0000-0000BD110000}"/>
    <cellStyle name="Comma 4 6 2" xfId="4544" xr:uid="{00000000-0005-0000-0000-0000BE110000}"/>
    <cellStyle name="Comma 4 6 2 2" xfId="4545" xr:uid="{00000000-0005-0000-0000-0000BF110000}"/>
    <cellStyle name="Comma 4 6 2 3" xfId="4546" xr:uid="{00000000-0005-0000-0000-0000C0110000}"/>
    <cellStyle name="Comma 4 6 2 4" xfId="4547" xr:uid="{00000000-0005-0000-0000-0000C1110000}"/>
    <cellStyle name="Comma 4 7" xfId="4548" xr:uid="{00000000-0005-0000-0000-0000C2110000}"/>
    <cellStyle name="Comma 4 7 10" xfId="4549" xr:uid="{00000000-0005-0000-0000-0000C3110000}"/>
    <cellStyle name="Comma 4 7 11" xfId="4550" xr:uid="{00000000-0005-0000-0000-0000C4110000}"/>
    <cellStyle name="Comma 4 7 12" xfId="4551" xr:uid="{00000000-0005-0000-0000-0000C5110000}"/>
    <cellStyle name="Comma 4 7 13" xfId="4552" xr:uid="{00000000-0005-0000-0000-0000C6110000}"/>
    <cellStyle name="Comma 4 7 14" xfId="4553" xr:uid="{00000000-0005-0000-0000-0000C7110000}"/>
    <cellStyle name="Comma 4 7 15" xfId="4554" xr:uid="{00000000-0005-0000-0000-0000C8110000}"/>
    <cellStyle name="Comma 4 7 16" xfId="4555" xr:uid="{00000000-0005-0000-0000-0000C9110000}"/>
    <cellStyle name="Comma 4 7 17" xfId="4556" xr:uid="{00000000-0005-0000-0000-0000CA110000}"/>
    <cellStyle name="Comma 4 7 18" xfId="4557" xr:uid="{00000000-0005-0000-0000-0000CB110000}"/>
    <cellStyle name="Comma 4 7 19" xfId="4558" xr:uid="{00000000-0005-0000-0000-0000CC110000}"/>
    <cellStyle name="Comma 4 7 2" xfId="4559" xr:uid="{00000000-0005-0000-0000-0000CD110000}"/>
    <cellStyle name="Comma 4 7 2 2" xfId="4560" xr:uid="{00000000-0005-0000-0000-0000CE110000}"/>
    <cellStyle name="Comma 4 7 20" xfId="4561" xr:uid="{00000000-0005-0000-0000-0000CF110000}"/>
    <cellStyle name="Comma 4 7 21" xfId="4562" xr:uid="{00000000-0005-0000-0000-0000D0110000}"/>
    <cellStyle name="Comma 4 7 22" xfId="4563" xr:uid="{00000000-0005-0000-0000-0000D1110000}"/>
    <cellStyle name="Comma 4 7 23" xfId="4564" xr:uid="{00000000-0005-0000-0000-0000D2110000}"/>
    <cellStyle name="Comma 4 7 24" xfId="4565" xr:uid="{00000000-0005-0000-0000-0000D3110000}"/>
    <cellStyle name="Comma 4 7 25" xfId="4566" xr:uid="{00000000-0005-0000-0000-0000D4110000}"/>
    <cellStyle name="Comma 4 7 3" xfId="4567" xr:uid="{00000000-0005-0000-0000-0000D5110000}"/>
    <cellStyle name="Comma 4 7 4" xfId="4568" xr:uid="{00000000-0005-0000-0000-0000D6110000}"/>
    <cellStyle name="Comma 4 7 5" xfId="4569" xr:uid="{00000000-0005-0000-0000-0000D7110000}"/>
    <cellStyle name="Comma 4 7 5 2" xfId="4570" xr:uid="{00000000-0005-0000-0000-0000D8110000}"/>
    <cellStyle name="Comma 4 7 5 3" xfId="4571" xr:uid="{00000000-0005-0000-0000-0000D9110000}"/>
    <cellStyle name="Comma 4 7 6" xfId="4572" xr:uid="{00000000-0005-0000-0000-0000DA110000}"/>
    <cellStyle name="Comma 4 7 7" xfId="4573" xr:uid="{00000000-0005-0000-0000-0000DB110000}"/>
    <cellStyle name="Comma 4 7 8" xfId="4574" xr:uid="{00000000-0005-0000-0000-0000DC110000}"/>
    <cellStyle name="Comma 4 7 9" xfId="4575" xr:uid="{00000000-0005-0000-0000-0000DD110000}"/>
    <cellStyle name="Comma 4 8" xfId="4576" xr:uid="{00000000-0005-0000-0000-0000DE110000}"/>
    <cellStyle name="Comma 4 8 10" xfId="4577" xr:uid="{00000000-0005-0000-0000-0000DF110000}"/>
    <cellStyle name="Comma 4 8 11" xfId="4578" xr:uid="{00000000-0005-0000-0000-0000E0110000}"/>
    <cellStyle name="Comma 4 8 12" xfId="4579" xr:uid="{00000000-0005-0000-0000-0000E1110000}"/>
    <cellStyle name="Comma 4 8 13" xfId="4580" xr:uid="{00000000-0005-0000-0000-0000E2110000}"/>
    <cellStyle name="Comma 4 8 14" xfId="4581" xr:uid="{00000000-0005-0000-0000-0000E3110000}"/>
    <cellStyle name="Comma 4 8 15" xfId="4582" xr:uid="{00000000-0005-0000-0000-0000E4110000}"/>
    <cellStyle name="Comma 4 8 16" xfId="4583" xr:uid="{00000000-0005-0000-0000-0000E5110000}"/>
    <cellStyle name="Comma 4 8 17" xfId="4584" xr:uid="{00000000-0005-0000-0000-0000E6110000}"/>
    <cellStyle name="Comma 4 8 18" xfId="4585" xr:uid="{00000000-0005-0000-0000-0000E7110000}"/>
    <cellStyle name="Comma 4 8 19" xfId="4586" xr:uid="{00000000-0005-0000-0000-0000E8110000}"/>
    <cellStyle name="Comma 4 8 2" xfId="4587" xr:uid="{00000000-0005-0000-0000-0000E9110000}"/>
    <cellStyle name="Comma 4 8 20" xfId="4588" xr:uid="{00000000-0005-0000-0000-0000EA110000}"/>
    <cellStyle name="Comma 4 8 21" xfId="4589" xr:uid="{00000000-0005-0000-0000-0000EB110000}"/>
    <cellStyle name="Comma 4 8 22" xfId="4590" xr:uid="{00000000-0005-0000-0000-0000EC110000}"/>
    <cellStyle name="Comma 4 8 23" xfId="4591" xr:uid="{00000000-0005-0000-0000-0000ED110000}"/>
    <cellStyle name="Comma 4 8 24" xfId="4592" xr:uid="{00000000-0005-0000-0000-0000EE110000}"/>
    <cellStyle name="Comma 4 8 25" xfId="4593" xr:uid="{00000000-0005-0000-0000-0000EF110000}"/>
    <cellStyle name="Comma 4 8 3" xfId="4594" xr:uid="{00000000-0005-0000-0000-0000F0110000}"/>
    <cellStyle name="Comma 4 8 4" xfId="4595" xr:uid="{00000000-0005-0000-0000-0000F1110000}"/>
    <cellStyle name="Comma 4 8 5" xfId="4596" xr:uid="{00000000-0005-0000-0000-0000F2110000}"/>
    <cellStyle name="Comma 4 8 6" xfId="4597" xr:uid="{00000000-0005-0000-0000-0000F3110000}"/>
    <cellStyle name="Comma 4 8 7" xfId="4598" xr:uid="{00000000-0005-0000-0000-0000F4110000}"/>
    <cellStyle name="Comma 4 8 8" xfId="4599" xr:uid="{00000000-0005-0000-0000-0000F5110000}"/>
    <cellStyle name="Comma 4 8 9" xfId="4600" xr:uid="{00000000-0005-0000-0000-0000F6110000}"/>
    <cellStyle name="Comma 4 9" xfId="4601" xr:uid="{00000000-0005-0000-0000-0000F7110000}"/>
    <cellStyle name="Comma 4 9 10" xfId="4602" xr:uid="{00000000-0005-0000-0000-0000F8110000}"/>
    <cellStyle name="Comma 4 9 11" xfId="4603" xr:uid="{00000000-0005-0000-0000-0000F9110000}"/>
    <cellStyle name="Comma 4 9 12" xfId="4604" xr:uid="{00000000-0005-0000-0000-0000FA110000}"/>
    <cellStyle name="Comma 4 9 13" xfId="4605" xr:uid="{00000000-0005-0000-0000-0000FB110000}"/>
    <cellStyle name="Comma 4 9 14" xfId="4606" xr:uid="{00000000-0005-0000-0000-0000FC110000}"/>
    <cellStyle name="Comma 4 9 15" xfId="4607" xr:uid="{00000000-0005-0000-0000-0000FD110000}"/>
    <cellStyle name="Comma 4 9 16" xfId="4608" xr:uid="{00000000-0005-0000-0000-0000FE110000}"/>
    <cellStyle name="Comma 4 9 17" xfId="4609" xr:uid="{00000000-0005-0000-0000-0000FF110000}"/>
    <cellStyle name="Comma 4 9 18" xfId="4610" xr:uid="{00000000-0005-0000-0000-000000120000}"/>
    <cellStyle name="Comma 4 9 19" xfId="4611" xr:uid="{00000000-0005-0000-0000-000001120000}"/>
    <cellStyle name="Comma 4 9 2" xfId="4612" xr:uid="{00000000-0005-0000-0000-000002120000}"/>
    <cellStyle name="Comma 4 9 2 10" xfId="4613" xr:uid="{00000000-0005-0000-0000-000003120000}"/>
    <cellStyle name="Comma 4 9 2 11" xfId="4614" xr:uid="{00000000-0005-0000-0000-000004120000}"/>
    <cellStyle name="Comma 4 9 2 12" xfId="4615" xr:uid="{00000000-0005-0000-0000-000005120000}"/>
    <cellStyle name="Comma 4 9 2 13" xfId="4616" xr:uid="{00000000-0005-0000-0000-000006120000}"/>
    <cellStyle name="Comma 4 9 2 14" xfId="4617" xr:uid="{00000000-0005-0000-0000-000007120000}"/>
    <cellStyle name="Comma 4 9 2 15" xfId="4618" xr:uid="{00000000-0005-0000-0000-000008120000}"/>
    <cellStyle name="Comma 4 9 2 16" xfId="4619" xr:uid="{00000000-0005-0000-0000-000009120000}"/>
    <cellStyle name="Comma 4 9 2 17" xfId="4620" xr:uid="{00000000-0005-0000-0000-00000A120000}"/>
    <cellStyle name="Comma 4 9 2 18" xfId="4621" xr:uid="{00000000-0005-0000-0000-00000B120000}"/>
    <cellStyle name="Comma 4 9 2 19" xfId="4622" xr:uid="{00000000-0005-0000-0000-00000C120000}"/>
    <cellStyle name="Comma 4 9 2 2" xfId="4623" xr:uid="{00000000-0005-0000-0000-00000D120000}"/>
    <cellStyle name="Comma 4 9 2 2 10" xfId="4624" xr:uid="{00000000-0005-0000-0000-00000E120000}"/>
    <cellStyle name="Comma 4 9 2 2 11" xfId="4625" xr:uid="{00000000-0005-0000-0000-00000F120000}"/>
    <cellStyle name="Comma 4 9 2 2 12" xfId="4626" xr:uid="{00000000-0005-0000-0000-000010120000}"/>
    <cellStyle name="Comma 4 9 2 2 13" xfId="4627" xr:uid="{00000000-0005-0000-0000-000011120000}"/>
    <cellStyle name="Comma 4 9 2 2 14" xfId="4628" xr:uid="{00000000-0005-0000-0000-000012120000}"/>
    <cellStyle name="Comma 4 9 2 2 15" xfId="4629" xr:uid="{00000000-0005-0000-0000-000013120000}"/>
    <cellStyle name="Comma 4 9 2 2 16" xfId="4630" xr:uid="{00000000-0005-0000-0000-000014120000}"/>
    <cellStyle name="Comma 4 9 2 2 17" xfId="4631" xr:uid="{00000000-0005-0000-0000-000015120000}"/>
    <cellStyle name="Comma 4 9 2 2 18" xfId="4632" xr:uid="{00000000-0005-0000-0000-000016120000}"/>
    <cellStyle name="Comma 4 9 2 2 19" xfId="4633" xr:uid="{00000000-0005-0000-0000-000017120000}"/>
    <cellStyle name="Comma 4 9 2 2 2" xfId="4634" xr:uid="{00000000-0005-0000-0000-000018120000}"/>
    <cellStyle name="Comma 4 9 2 2 20" xfId="4635" xr:uid="{00000000-0005-0000-0000-000019120000}"/>
    <cellStyle name="Comma 4 9 2 2 21" xfId="4636" xr:uid="{00000000-0005-0000-0000-00001A120000}"/>
    <cellStyle name="Comma 4 9 2 2 3" xfId="4637" xr:uid="{00000000-0005-0000-0000-00001B120000}"/>
    <cellStyle name="Comma 4 9 2 2 4" xfId="4638" xr:uid="{00000000-0005-0000-0000-00001C120000}"/>
    <cellStyle name="Comma 4 9 2 2 5" xfId="4639" xr:uid="{00000000-0005-0000-0000-00001D120000}"/>
    <cellStyle name="Comma 4 9 2 2 6" xfId="4640" xr:uid="{00000000-0005-0000-0000-00001E120000}"/>
    <cellStyle name="Comma 4 9 2 2 7" xfId="4641" xr:uid="{00000000-0005-0000-0000-00001F120000}"/>
    <cellStyle name="Comma 4 9 2 2 8" xfId="4642" xr:uid="{00000000-0005-0000-0000-000020120000}"/>
    <cellStyle name="Comma 4 9 2 2 9" xfId="4643" xr:uid="{00000000-0005-0000-0000-000021120000}"/>
    <cellStyle name="Comma 4 9 2 20" xfId="4644" xr:uid="{00000000-0005-0000-0000-000022120000}"/>
    <cellStyle name="Comma 4 9 2 21" xfId="4645" xr:uid="{00000000-0005-0000-0000-000023120000}"/>
    <cellStyle name="Comma 4 9 2 3" xfId="4646" xr:uid="{00000000-0005-0000-0000-000024120000}"/>
    <cellStyle name="Comma 4 9 2 4" xfId="4647" xr:uid="{00000000-0005-0000-0000-000025120000}"/>
    <cellStyle name="Comma 4 9 2 5" xfId="4648" xr:uid="{00000000-0005-0000-0000-000026120000}"/>
    <cellStyle name="Comma 4 9 2 6" xfId="4649" xr:uid="{00000000-0005-0000-0000-000027120000}"/>
    <cellStyle name="Comma 4 9 2 7" xfId="4650" xr:uid="{00000000-0005-0000-0000-000028120000}"/>
    <cellStyle name="Comma 4 9 2 8" xfId="4651" xr:uid="{00000000-0005-0000-0000-000029120000}"/>
    <cellStyle name="Comma 4 9 2 9" xfId="4652" xr:uid="{00000000-0005-0000-0000-00002A120000}"/>
    <cellStyle name="Comma 4 9 20" xfId="4653" xr:uid="{00000000-0005-0000-0000-00002B120000}"/>
    <cellStyle name="Comma 4 9 21" xfId="4654" xr:uid="{00000000-0005-0000-0000-00002C120000}"/>
    <cellStyle name="Comma 4 9 3" xfId="4655" xr:uid="{00000000-0005-0000-0000-00002D120000}"/>
    <cellStyle name="Comma 4 9 4" xfId="4656" xr:uid="{00000000-0005-0000-0000-00002E120000}"/>
    <cellStyle name="Comma 4 9 5" xfId="4657" xr:uid="{00000000-0005-0000-0000-00002F120000}"/>
    <cellStyle name="Comma 4 9 6" xfId="4658" xr:uid="{00000000-0005-0000-0000-000030120000}"/>
    <cellStyle name="Comma 4 9 7" xfId="4659" xr:uid="{00000000-0005-0000-0000-000031120000}"/>
    <cellStyle name="Comma 4 9 8" xfId="4660" xr:uid="{00000000-0005-0000-0000-000032120000}"/>
    <cellStyle name="Comma 4 9 9" xfId="4661" xr:uid="{00000000-0005-0000-0000-000033120000}"/>
    <cellStyle name="Comma 40" xfId="4662" xr:uid="{00000000-0005-0000-0000-000034120000}"/>
    <cellStyle name="Comma 40 2" xfId="4663" xr:uid="{00000000-0005-0000-0000-000035120000}"/>
    <cellStyle name="Comma 41" xfId="4664" xr:uid="{00000000-0005-0000-0000-000036120000}"/>
    <cellStyle name="Comma 41 2" xfId="4665" xr:uid="{00000000-0005-0000-0000-000037120000}"/>
    <cellStyle name="Comma 42" xfId="10750" xr:uid="{0E02F625-3A1C-4088-B93D-8E20FE057F4D}"/>
    <cellStyle name="Comma 42 10" xfId="4666" xr:uid="{00000000-0005-0000-0000-000038120000}"/>
    <cellStyle name="Comma 42 11" xfId="4667" xr:uid="{00000000-0005-0000-0000-000039120000}"/>
    <cellStyle name="Comma 42 12" xfId="4668" xr:uid="{00000000-0005-0000-0000-00003A120000}"/>
    <cellStyle name="Comma 42 13" xfId="4669" xr:uid="{00000000-0005-0000-0000-00003B120000}"/>
    <cellStyle name="Comma 42 14" xfId="4670" xr:uid="{00000000-0005-0000-0000-00003C120000}"/>
    <cellStyle name="Comma 42 15" xfId="4671" xr:uid="{00000000-0005-0000-0000-00003D120000}"/>
    <cellStyle name="Comma 42 16" xfId="4672" xr:uid="{00000000-0005-0000-0000-00003E120000}"/>
    <cellStyle name="Comma 42 17" xfId="4673" xr:uid="{00000000-0005-0000-0000-00003F120000}"/>
    <cellStyle name="Comma 42 18" xfId="4674" xr:uid="{00000000-0005-0000-0000-000040120000}"/>
    <cellStyle name="Comma 42 19" xfId="4675" xr:uid="{00000000-0005-0000-0000-000041120000}"/>
    <cellStyle name="Comma 42 2" xfId="4676" xr:uid="{00000000-0005-0000-0000-000042120000}"/>
    <cellStyle name="Comma 42 20" xfId="4677" xr:uid="{00000000-0005-0000-0000-000043120000}"/>
    <cellStyle name="Comma 42 21" xfId="4678" xr:uid="{00000000-0005-0000-0000-000044120000}"/>
    <cellStyle name="Comma 42 22" xfId="4679" xr:uid="{00000000-0005-0000-0000-000045120000}"/>
    <cellStyle name="Comma 42 23" xfId="4680" xr:uid="{00000000-0005-0000-0000-000046120000}"/>
    <cellStyle name="Comma 42 24" xfId="4681" xr:uid="{00000000-0005-0000-0000-000047120000}"/>
    <cellStyle name="Comma 42 3" xfId="4682" xr:uid="{00000000-0005-0000-0000-000048120000}"/>
    <cellStyle name="Comma 42 4" xfId="4683" xr:uid="{00000000-0005-0000-0000-000049120000}"/>
    <cellStyle name="Comma 42 5" xfId="4684" xr:uid="{00000000-0005-0000-0000-00004A120000}"/>
    <cellStyle name="Comma 42 6" xfId="4685" xr:uid="{00000000-0005-0000-0000-00004B120000}"/>
    <cellStyle name="Comma 42 7" xfId="4686" xr:uid="{00000000-0005-0000-0000-00004C120000}"/>
    <cellStyle name="Comma 42 8" xfId="4687" xr:uid="{00000000-0005-0000-0000-00004D120000}"/>
    <cellStyle name="Comma 42 9" xfId="4688" xr:uid="{00000000-0005-0000-0000-00004E120000}"/>
    <cellStyle name="Comma 43 10" xfId="4689" xr:uid="{00000000-0005-0000-0000-00004F120000}"/>
    <cellStyle name="Comma 43 11" xfId="4690" xr:uid="{00000000-0005-0000-0000-000050120000}"/>
    <cellStyle name="Comma 43 12" xfId="4691" xr:uid="{00000000-0005-0000-0000-000051120000}"/>
    <cellStyle name="Comma 43 13" xfId="4692" xr:uid="{00000000-0005-0000-0000-000052120000}"/>
    <cellStyle name="Comma 43 14" xfId="4693" xr:uid="{00000000-0005-0000-0000-000053120000}"/>
    <cellStyle name="Comma 43 15" xfId="4694" xr:uid="{00000000-0005-0000-0000-000054120000}"/>
    <cellStyle name="Comma 43 16" xfId="4695" xr:uid="{00000000-0005-0000-0000-000055120000}"/>
    <cellStyle name="Comma 43 17" xfId="4696" xr:uid="{00000000-0005-0000-0000-000056120000}"/>
    <cellStyle name="Comma 43 18" xfId="4697" xr:uid="{00000000-0005-0000-0000-000057120000}"/>
    <cellStyle name="Comma 43 19" xfId="4698" xr:uid="{00000000-0005-0000-0000-000058120000}"/>
    <cellStyle name="Comma 43 2" xfId="4699" xr:uid="{00000000-0005-0000-0000-000059120000}"/>
    <cellStyle name="Comma 43 20" xfId="4700" xr:uid="{00000000-0005-0000-0000-00005A120000}"/>
    <cellStyle name="Comma 43 21" xfId="4701" xr:uid="{00000000-0005-0000-0000-00005B120000}"/>
    <cellStyle name="Comma 43 22" xfId="4702" xr:uid="{00000000-0005-0000-0000-00005C120000}"/>
    <cellStyle name="Comma 43 23" xfId="4703" xr:uid="{00000000-0005-0000-0000-00005D120000}"/>
    <cellStyle name="Comma 43 24" xfId="4704" xr:uid="{00000000-0005-0000-0000-00005E120000}"/>
    <cellStyle name="Comma 43 25" xfId="4705" xr:uid="{00000000-0005-0000-0000-00005F120000}"/>
    <cellStyle name="Comma 43 3" xfId="4706" xr:uid="{00000000-0005-0000-0000-000060120000}"/>
    <cellStyle name="Comma 43 4" xfId="4707" xr:uid="{00000000-0005-0000-0000-000061120000}"/>
    <cellStyle name="Comma 43 5" xfId="4708" xr:uid="{00000000-0005-0000-0000-000062120000}"/>
    <cellStyle name="Comma 43 6" xfId="4709" xr:uid="{00000000-0005-0000-0000-000063120000}"/>
    <cellStyle name="Comma 43 7" xfId="4710" xr:uid="{00000000-0005-0000-0000-000064120000}"/>
    <cellStyle name="Comma 43 8" xfId="4711" xr:uid="{00000000-0005-0000-0000-000065120000}"/>
    <cellStyle name="Comma 43 9" xfId="4712" xr:uid="{00000000-0005-0000-0000-000066120000}"/>
    <cellStyle name="Comma 44 10" xfId="4713" xr:uid="{00000000-0005-0000-0000-000067120000}"/>
    <cellStyle name="Comma 44 11" xfId="4714" xr:uid="{00000000-0005-0000-0000-000068120000}"/>
    <cellStyle name="Comma 44 12" xfId="4715" xr:uid="{00000000-0005-0000-0000-000069120000}"/>
    <cellStyle name="Comma 44 13" xfId="4716" xr:uid="{00000000-0005-0000-0000-00006A120000}"/>
    <cellStyle name="Comma 44 14" xfId="4717" xr:uid="{00000000-0005-0000-0000-00006B120000}"/>
    <cellStyle name="Comma 44 15" xfId="4718" xr:uid="{00000000-0005-0000-0000-00006C120000}"/>
    <cellStyle name="Comma 44 16" xfId="4719" xr:uid="{00000000-0005-0000-0000-00006D120000}"/>
    <cellStyle name="Comma 44 17" xfId="4720" xr:uid="{00000000-0005-0000-0000-00006E120000}"/>
    <cellStyle name="Comma 44 18" xfId="4721" xr:uid="{00000000-0005-0000-0000-00006F120000}"/>
    <cellStyle name="Comma 44 19" xfId="4722" xr:uid="{00000000-0005-0000-0000-000070120000}"/>
    <cellStyle name="Comma 44 2" xfId="4723" xr:uid="{00000000-0005-0000-0000-000071120000}"/>
    <cellStyle name="Comma 44 20" xfId="4724" xr:uid="{00000000-0005-0000-0000-000072120000}"/>
    <cellStyle name="Comma 44 21" xfId="4725" xr:uid="{00000000-0005-0000-0000-000073120000}"/>
    <cellStyle name="Comma 44 22" xfId="4726" xr:uid="{00000000-0005-0000-0000-000074120000}"/>
    <cellStyle name="Comma 44 23" xfId="4727" xr:uid="{00000000-0005-0000-0000-000075120000}"/>
    <cellStyle name="Comma 44 24" xfId="4728" xr:uid="{00000000-0005-0000-0000-000076120000}"/>
    <cellStyle name="Comma 44 25" xfId="4729" xr:uid="{00000000-0005-0000-0000-000077120000}"/>
    <cellStyle name="Comma 44 3" xfId="4730" xr:uid="{00000000-0005-0000-0000-000078120000}"/>
    <cellStyle name="Comma 44 4" xfId="4731" xr:uid="{00000000-0005-0000-0000-000079120000}"/>
    <cellStyle name="Comma 44 5" xfId="4732" xr:uid="{00000000-0005-0000-0000-00007A120000}"/>
    <cellStyle name="Comma 44 6" xfId="4733" xr:uid="{00000000-0005-0000-0000-00007B120000}"/>
    <cellStyle name="Comma 44 7" xfId="4734" xr:uid="{00000000-0005-0000-0000-00007C120000}"/>
    <cellStyle name="Comma 44 8" xfId="4735" xr:uid="{00000000-0005-0000-0000-00007D120000}"/>
    <cellStyle name="Comma 44 9" xfId="4736" xr:uid="{00000000-0005-0000-0000-00007E120000}"/>
    <cellStyle name="Comma 45 10" xfId="4737" xr:uid="{00000000-0005-0000-0000-00007F120000}"/>
    <cellStyle name="Comma 45 11" xfId="4738" xr:uid="{00000000-0005-0000-0000-000080120000}"/>
    <cellStyle name="Comma 45 12" xfId="4739" xr:uid="{00000000-0005-0000-0000-000081120000}"/>
    <cellStyle name="Comma 45 13" xfId="4740" xr:uid="{00000000-0005-0000-0000-000082120000}"/>
    <cellStyle name="Comma 45 14" xfId="4741" xr:uid="{00000000-0005-0000-0000-000083120000}"/>
    <cellStyle name="Comma 45 15" xfId="4742" xr:uid="{00000000-0005-0000-0000-000084120000}"/>
    <cellStyle name="Comma 45 16" xfId="4743" xr:uid="{00000000-0005-0000-0000-000085120000}"/>
    <cellStyle name="Comma 45 17" xfId="4744" xr:uid="{00000000-0005-0000-0000-000086120000}"/>
    <cellStyle name="Comma 45 18" xfId="4745" xr:uid="{00000000-0005-0000-0000-000087120000}"/>
    <cellStyle name="Comma 45 19" xfId="4746" xr:uid="{00000000-0005-0000-0000-000088120000}"/>
    <cellStyle name="Comma 45 2" xfId="4747" xr:uid="{00000000-0005-0000-0000-000089120000}"/>
    <cellStyle name="Comma 45 20" xfId="4748" xr:uid="{00000000-0005-0000-0000-00008A120000}"/>
    <cellStyle name="Comma 45 21" xfId="4749" xr:uid="{00000000-0005-0000-0000-00008B120000}"/>
    <cellStyle name="Comma 45 22" xfId="4750" xr:uid="{00000000-0005-0000-0000-00008C120000}"/>
    <cellStyle name="Comma 45 23" xfId="4751" xr:uid="{00000000-0005-0000-0000-00008D120000}"/>
    <cellStyle name="Comma 45 24" xfId="4752" xr:uid="{00000000-0005-0000-0000-00008E120000}"/>
    <cellStyle name="Comma 45 25" xfId="4753" xr:uid="{00000000-0005-0000-0000-00008F120000}"/>
    <cellStyle name="Comma 45 3" xfId="4754" xr:uid="{00000000-0005-0000-0000-000090120000}"/>
    <cellStyle name="Comma 45 4" xfId="4755" xr:uid="{00000000-0005-0000-0000-000091120000}"/>
    <cellStyle name="Comma 45 5" xfId="4756" xr:uid="{00000000-0005-0000-0000-000092120000}"/>
    <cellStyle name="Comma 45 6" xfId="4757" xr:uid="{00000000-0005-0000-0000-000093120000}"/>
    <cellStyle name="Comma 45 7" xfId="4758" xr:uid="{00000000-0005-0000-0000-000094120000}"/>
    <cellStyle name="Comma 45 8" xfId="4759" xr:uid="{00000000-0005-0000-0000-000095120000}"/>
    <cellStyle name="Comma 45 9" xfId="4760" xr:uid="{00000000-0005-0000-0000-000096120000}"/>
    <cellStyle name="Comma 48 2" xfId="4761" xr:uid="{00000000-0005-0000-0000-000097120000}"/>
    <cellStyle name="Comma 48 3" xfId="4762" xr:uid="{00000000-0005-0000-0000-000098120000}"/>
    <cellStyle name="Comma 48 4" xfId="4763" xr:uid="{00000000-0005-0000-0000-000099120000}"/>
    <cellStyle name="Comma 48 5" xfId="4764" xr:uid="{00000000-0005-0000-0000-00009A120000}"/>
    <cellStyle name="Comma 48 6" xfId="4765" xr:uid="{00000000-0005-0000-0000-00009B120000}"/>
    <cellStyle name="Comma 49 2" xfId="4766" xr:uid="{00000000-0005-0000-0000-00009C120000}"/>
    <cellStyle name="Comma 49 3" xfId="4767" xr:uid="{00000000-0005-0000-0000-00009D120000}"/>
    <cellStyle name="Comma 49 4" xfId="4768" xr:uid="{00000000-0005-0000-0000-00009E120000}"/>
    <cellStyle name="Comma 49 5" xfId="4769" xr:uid="{00000000-0005-0000-0000-00009F120000}"/>
    <cellStyle name="Comma 49 6" xfId="4770" xr:uid="{00000000-0005-0000-0000-0000A0120000}"/>
    <cellStyle name="Comma 5" xfId="4771" xr:uid="{00000000-0005-0000-0000-0000A1120000}"/>
    <cellStyle name="Comma 5 10" xfId="4772" xr:uid="{00000000-0005-0000-0000-0000A2120000}"/>
    <cellStyle name="Comma 5 11" xfId="4773" xr:uid="{00000000-0005-0000-0000-0000A3120000}"/>
    <cellStyle name="Comma 5 12" xfId="4774" xr:uid="{00000000-0005-0000-0000-0000A4120000}"/>
    <cellStyle name="Comma 5 13" xfId="4775" xr:uid="{00000000-0005-0000-0000-0000A5120000}"/>
    <cellStyle name="Comma 5 14" xfId="4776" xr:uid="{00000000-0005-0000-0000-0000A6120000}"/>
    <cellStyle name="Comma 5 15" xfId="4777" xr:uid="{00000000-0005-0000-0000-0000A7120000}"/>
    <cellStyle name="Comma 5 16" xfId="4778" xr:uid="{00000000-0005-0000-0000-0000A8120000}"/>
    <cellStyle name="Comma 5 17" xfId="4779" xr:uid="{00000000-0005-0000-0000-0000A9120000}"/>
    <cellStyle name="Comma 5 18" xfId="4780" xr:uid="{00000000-0005-0000-0000-0000AA120000}"/>
    <cellStyle name="Comma 5 19" xfId="4781" xr:uid="{00000000-0005-0000-0000-0000AB120000}"/>
    <cellStyle name="Comma 5 2" xfId="4782" xr:uid="{00000000-0005-0000-0000-0000AC120000}"/>
    <cellStyle name="Comma 5 2 2" xfId="4783" xr:uid="{00000000-0005-0000-0000-0000AD120000}"/>
    <cellStyle name="Comma 5 2 2 2" xfId="4784" xr:uid="{00000000-0005-0000-0000-0000AE120000}"/>
    <cellStyle name="Comma 5 2 2 3" xfId="4785" xr:uid="{00000000-0005-0000-0000-0000AF120000}"/>
    <cellStyle name="Comma 5 2 2 4" xfId="4786" xr:uid="{00000000-0005-0000-0000-0000B0120000}"/>
    <cellStyle name="Comma 5 2 2 5" xfId="4787" xr:uid="{00000000-0005-0000-0000-0000B1120000}"/>
    <cellStyle name="Comma 5 2 2 6" xfId="4788" xr:uid="{00000000-0005-0000-0000-0000B2120000}"/>
    <cellStyle name="Comma 5 2 2 7" xfId="4789" xr:uid="{00000000-0005-0000-0000-0000B3120000}"/>
    <cellStyle name="Comma 5 2 2 8" xfId="4790" xr:uid="{00000000-0005-0000-0000-0000B4120000}"/>
    <cellStyle name="Comma 5 2 3" xfId="4791" xr:uid="{00000000-0005-0000-0000-0000B5120000}"/>
    <cellStyle name="Comma 5 2 3 2" xfId="4792" xr:uid="{00000000-0005-0000-0000-0000B6120000}"/>
    <cellStyle name="Comma 5 2 3 3" xfId="4793" xr:uid="{00000000-0005-0000-0000-0000B7120000}"/>
    <cellStyle name="Comma 5 2 3 4" xfId="4794" xr:uid="{00000000-0005-0000-0000-0000B8120000}"/>
    <cellStyle name="Comma 5 2 3 5" xfId="4795" xr:uid="{00000000-0005-0000-0000-0000B9120000}"/>
    <cellStyle name="Comma 5 2 3 6" xfId="4796" xr:uid="{00000000-0005-0000-0000-0000BA120000}"/>
    <cellStyle name="Comma 5 2 3 7" xfId="4797" xr:uid="{00000000-0005-0000-0000-0000BB120000}"/>
    <cellStyle name="Comma 5 2 3 8" xfId="4798" xr:uid="{00000000-0005-0000-0000-0000BC120000}"/>
    <cellStyle name="Comma 5 2 4" xfId="4799" xr:uid="{00000000-0005-0000-0000-0000BD120000}"/>
    <cellStyle name="Comma 5 2 4 2" xfId="4800" xr:uid="{00000000-0005-0000-0000-0000BE120000}"/>
    <cellStyle name="Comma 5 2 4 3" xfId="4801" xr:uid="{00000000-0005-0000-0000-0000BF120000}"/>
    <cellStyle name="Comma 5 2 4 4" xfId="4802" xr:uid="{00000000-0005-0000-0000-0000C0120000}"/>
    <cellStyle name="Comma 5 2 4 5" xfId="4803" xr:uid="{00000000-0005-0000-0000-0000C1120000}"/>
    <cellStyle name="Comma 5 2 4 6" xfId="4804" xr:uid="{00000000-0005-0000-0000-0000C2120000}"/>
    <cellStyle name="Comma 5 2 4 7" xfId="4805" xr:uid="{00000000-0005-0000-0000-0000C3120000}"/>
    <cellStyle name="Comma 5 2 5" xfId="4806" xr:uid="{00000000-0005-0000-0000-0000C4120000}"/>
    <cellStyle name="Comma 5 2 5 2" xfId="4807" xr:uid="{00000000-0005-0000-0000-0000C5120000}"/>
    <cellStyle name="Comma 5 2 5 3" xfId="4808" xr:uid="{00000000-0005-0000-0000-0000C6120000}"/>
    <cellStyle name="Comma 5 2 5 4" xfId="4809" xr:uid="{00000000-0005-0000-0000-0000C7120000}"/>
    <cellStyle name="Comma 5 2 5 5" xfId="4810" xr:uid="{00000000-0005-0000-0000-0000C8120000}"/>
    <cellStyle name="Comma 5 2 5 6" xfId="4811" xr:uid="{00000000-0005-0000-0000-0000C9120000}"/>
    <cellStyle name="Comma 5 2 5 7" xfId="4812" xr:uid="{00000000-0005-0000-0000-0000CA120000}"/>
    <cellStyle name="Comma 5 2 6" xfId="4813" xr:uid="{00000000-0005-0000-0000-0000CB120000}"/>
    <cellStyle name="Comma 5 2 6 2" xfId="4814" xr:uid="{00000000-0005-0000-0000-0000CC120000}"/>
    <cellStyle name="Comma 5 2 6 3" xfId="4815" xr:uid="{00000000-0005-0000-0000-0000CD120000}"/>
    <cellStyle name="Comma 5 2 6 4" xfId="4816" xr:uid="{00000000-0005-0000-0000-0000CE120000}"/>
    <cellStyle name="Comma 5 2 6 5" xfId="4817" xr:uid="{00000000-0005-0000-0000-0000CF120000}"/>
    <cellStyle name="Comma 5 2 6 6" xfId="4818" xr:uid="{00000000-0005-0000-0000-0000D0120000}"/>
    <cellStyle name="Comma 5 2 6 7" xfId="4819" xr:uid="{00000000-0005-0000-0000-0000D1120000}"/>
    <cellStyle name="Comma 5 2 7" xfId="4820" xr:uid="{00000000-0005-0000-0000-0000D2120000}"/>
    <cellStyle name="Comma 5 2 7 2" xfId="4821" xr:uid="{00000000-0005-0000-0000-0000D3120000}"/>
    <cellStyle name="Comma 5 2 7 3" xfId="4822" xr:uid="{00000000-0005-0000-0000-0000D4120000}"/>
    <cellStyle name="Comma 5 2 7 4" xfId="4823" xr:uid="{00000000-0005-0000-0000-0000D5120000}"/>
    <cellStyle name="Comma 5 2 7 5" xfId="4824" xr:uid="{00000000-0005-0000-0000-0000D6120000}"/>
    <cellStyle name="Comma 5 2 7 6" xfId="4825" xr:uid="{00000000-0005-0000-0000-0000D7120000}"/>
    <cellStyle name="Comma 5 2 7 7" xfId="4826" xr:uid="{00000000-0005-0000-0000-0000D8120000}"/>
    <cellStyle name="Comma 5 2 8" xfId="4827" xr:uid="{00000000-0005-0000-0000-0000D9120000}"/>
    <cellStyle name="Comma 5 2 9" xfId="4828" xr:uid="{00000000-0005-0000-0000-0000DA120000}"/>
    <cellStyle name="Comma 5 20" xfId="4829" xr:uid="{00000000-0005-0000-0000-0000DB120000}"/>
    <cellStyle name="Comma 5 21" xfId="4830" xr:uid="{00000000-0005-0000-0000-0000DC120000}"/>
    <cellStyle name="Comma 5 22" xfId="4831" xr:uid="{00000000-0005-0000-0000-0000DD120000}"/>
    <cellStyle name="Comma 5 23" xfId="4832" xr:uid="{00000000-0005-0000-0000-0000DE120000}"/>
    <cellStyle name="Comma 5 24" xfId="4833" xr:uid="{00000000-0005-0000-0000-0000DF120000}"/>
    <cellStyle name="Comma 5 24 2" xfId="4834" xr:uid="{00000000-0005-0000-0000-0000E0120000}"/>
    <cellStyle name="Comma 5 24 2 2" xfId="4835" xr:uid="{00000000-0005-0000-0000-0000E1120000}"/>
    <cellStyle name="Comma 5 24 2 2 2" xfId="4836" xr:uid="{00000000-0005-0000-0000-0000E2120000}"/>
    <cellStyle name="Comma 5 24 2 3" xfId="4837" xr:uid="{00000000-0005-0000-0000-0000E3120000}"/>
    <cellStyle name="Comma 5 24 3" xfId="4838" xr:uid="{00000000-0005-0000-0000-0000E4120000}"/>
    <cellStyle name="Comma 5 24 3 2" xfId="4839" xr:uid="{00000000-0005-0000-0000-0000E5120000}"/>
    <cellStyle name="Comma 5 24 3 2 2" xfId="4840" xr:uid="{00000000-0005-0000-0000-0000E6120000}"/>
    <cellStyle name="Comma 5 24 3 3" xfId="4841" xr:uid="{00000000-0005-0000-0000-0000E7120000}"/>
    <cellStyle name="Comma 5 24 4" xfId="4842" xr:uid="{00000000-0005-0000-0000-0000E8120000}"/>
    <cellStyle name="Comma 5 25" xfId="4843" xr:uid="{00000000-0005-0000-0000-0000E9120000}"/>
    <cellStyle name="Comma 5 25 2" xfId="4844" xr:uid="{00000000-0005-0000-0000-0000EA120000}"/>
    <cellStyle name="Comma 5 25 2 2" xfId="4845" xr:uid="{00000000-0005-0000-0000-0000EB120000}"/>
    <cellStyle name="Comma 5 25 2 2 2" xfId="4846" xr:uid="{00000000-0005-0000-0000-0000EC120000}"/>
    <cellStyle name="Comma 5 25 2 3" xfId="4847" xr:uid="{00000000-0005-0000-0000-0000ED120000}"/>
    <cellStyle name="Comma 5 25 3" xfId="4848" xr:uid="{00000000-0005-0000-0000-0000EE120000}"/>
    <cellStyle name="Comma 5 25 3 2" xfId="4849" xr:uid="{00000000-0005-0000-0000-0000EF120000}"/>
    <cellStyle name="Comma 5 25 3 2 2" xfId="4850" xr:uid="{00000000-0005-0000-0000-0000F0120000}"/>
    <cellStyle name="Comma 5 25 3 3" xfId="4851" xr:uid="{00000000-0005-0000-0000-0000F1120000}"/>
    <cellStyle name="Comma 5 25 4" xfId="4852" xr:uid="{00000000-0005-0000-0000-0000F2120000}"/>
    <cellStyle name="Comma 5 26" xfId="4853" xr:uid="{00000000-0005-0000-0000-0000F3120000}"/>
    <cellStyle name="Comma 5 26 2" xfId="4854" xr:uid="{00000000-0005-0000-0000-0000F4120000}"/>
    <cellStyle name="Comma 5 26 2 2" xfId="4855" xr:uid="{00000000-0005-0000-0000-0000F5120000}"/>
    <cellStyle name="Comma 5 26 2 2 2" xfId="4856" xr:uid="{00000000-0005-0000-0000-0000F6120000}"/>
    <cellStyle name="Comma 5 26 2 3" xfId="4857" xr:uid="{00000000-0005-0000-0000-0000F7120000}"/>
    <cellStyle name="Comma 5 26 3" xfId="4858" xr:uid="{00000000-0005-0000-0000-0000F8120000}"/>
    <cellStyle name="Comma 5 26 3 2" xfId="4859" xr:uid="{00000000-0005-0000-0000-0000F9120000}"/>
    <cellStyle name="Comma 5 26 3 2 2" xfId="4860" xr:uid="{00000000-0005-0000-0000-0000FA120000}"/>
    <cellStyle name="Comma 5 26 3 3" xfId="4861" xr:uid="{00000000-0005-0000-0000-0000FB120000}"/>
    <cellStyle name="Comma 5 26 4" xfId="4862" xr:uid="{00000000-0005-0000-0000-0000FC120000}"/>
    <cellStyle name="Comma 5 27" xfId="4863" xr:uid="{00000000-0005-0000-0000-0000FD120000}"/>
    <cellStyle name="Comma 5 27 2" xfId="4864" xr:uid="{00000000-0005-0000-0000-0000FE120000}"/>
    <cellStyle name="Comma 5 27 2 2" xfId="4865" xr:uid="{00000000-0005-0000-0000-0000FF120000}"/>
    <cellStyle name="Comma 5 27 2 2 2" xfId="4866" xr:uid="{00000000-0005-0000-0000-000000130000}"/>
    <cellStyle name="Comma 5 27 2 3" xfId="4867" xr:uid="{00000000-0005-0000-0000-000001130000}"/>
    <cellStyle name="Comma 5 27 3" xfId="4868" xr:uid="{00000000-0005-0000-0000-000002130000}"/>
    <cellStyle name="Comma 5 27 3 2" xfId="4869" xr:uid="{00000000-0005-0000-0000-000003130000}"/>
    <cellStyle name="Comma 5 27 3 2 2" xfId="4870" xr:uid="{00000000-0005-0000-0000-000004130000}"/>
    <cellStyle name="Comma 5 27 3 3" xfId="4871" xr:uid="{00000000-0005-0000-0000-000005130000}"/>
    <cellStyle name="Comma 5 27 4" xfId="4872" xr:uid="{00000000-0005-0000-0000-000006130000}"/>
    <cellStyle name="Comma 5 28" xfId="4873" xr:uid="{00000000-0005-0000-0000-000007130000}"/>
    <cellStyle name="Comma 5 28 2" xfId="4874" xr:uid="{00000000-0005-0000-0000-000008130000}"/>
    <cellStyle name="Comma 5 28 2 2" xfId="4875" xr:uid="{00000000-0005-0000-0000-000009130000}"/>
    <cellStyle name="Comma 5 28 2 2 2" xfId="4876" xr:uid="{00000000-0005-0000-0000-00000A130000}"/>
    <cellStyle name="Comma 5 28 2 3" xfId="4877" xr:uid="{00000000-0005-0000-0000-00000B130000}"/>
    <cellStyle name="Comma 5 28 3" xfId="4878" xr:uid="{00000000-0005-0000-0000-00000C130000}"/>
    <cellStyle name="Comma 5 28 3 2" xfId="4879" xr:uid="{00000000-0005-0000-0000-00000D130000}"/>
    <cellStyle name="Comma 5 28 3 2 2" xfId="4880" xr:uid="{00000000-0005-0000-0000-00000E130000}"/>
    <cellStyle name="Comma 5 28 3 3" xfId="4881" xr:uid="{00000000-0005-0000-0000-00000F130000}"/>
    <cellStyle name="Comma 5 28 4" xfId="4882" xr:uid="{00000000-0005-0000-0000-000010130000}"/>
    <cellStyle name="Comma 5 29" xfId="4883" xr:uid="{00000000-0005-0000-0000-000011130000}"/>
    <cellStyle name="Comma 5 29 2" xfId="4884" xr:uid="{00000000-0005-0000-0000-000012130000}"/>
    <cellStyle name="Comma 5 29 2 2" xfId="4885" xr:uid="{00000000-0005-0000-0000-000013130000}"/>
    <cellStyle name="Comma 5 29 2 2 2" xfId="4886" xr:uid="{00000000-0005-0000-0000-000014130000}"/>
    <cellStyle name="Comma 5 29 2 3" xfId="4887" xr:uid="{00000000-0005-0000-0000-000015130000}"/>
    <cellStyle name="Comma 5 29 3" xfId="4888" xr:uid="{00000000-0005-0000-0000-000016130000}"/>
    <cellStyle name="Comma 5 29 3 2" xfId="4889" xr:uid="{00000000-0005-0000-0000-000017130000}"/>
    <cellStyle name="Comma 5 29 3 2 2" xfId="4890" xr:uid="{00000000-0005-0000-0000-000018130000}"/>
    <cellStyle name="Comma 5 29 3 3" xfId="4891" xr:uid="{00000000-0005-0000-0000-000019130000}"/>
    <cellStyle name="Comma 5 29 4" xfId="4892" xr:uid="{00000000-0005-0000-0000-00001A130000}"/>
    <cellStyle name="Comma 5 3" xfId="4893" xr:uid="{00000000-0005-0000-0000-00001B130000}"/>
    <cellStyle name="Comma 5 3 10" xfId="4894" xr:uid="{00000000-0005-0000-0000-00001C130000}"/>
    <cellStyle name="Comma 5 3 11" xfId="4895" xr:uid="{00000000-0005-0000-0000-00001D130000}"/>
    <cellStyle name="Comma 5 3 12" xfId="4896" xr:uid="{00000000-0005-0000-0000-00001E130000}"/>
    <cellStyle name="Comma 5 3 13" xfId="4897" xr:uid="{00000000-0005-0000-0000-00001F130000}"/>
    <cellStyle name="Comma 5 3 14" xfId="4898" xr:uid="{00000000-0005-0000-0000-000020130000}"/>
    <cellStyle name="Comma 5 3 15" xfId="4899" xr:uid="{00000000-0005-0000-0000-000021130000}"/>
    <cellStyle name="Comma 5 3 16" xfId="4900" xr:uid="{00000000-0005-0000-0000-000022130000}"/>
    <cellStyle name="Comma 5 3 17" xfId="4901" xr:uid="{00000000-0005-0000-0000-000023130000}"/>
    <cellStyle name="Comma 5 3 18" xfId="4902" xr:uid="{00000000-0005-0000-0000-000024130000}"/>
    <cellStyle name="Comma 5 3 19" xfId="4903" xr:uid="{00000000-0005-0000-0000-000025130000}"/>
    <cellStyle name="Comma 5 3 2" xfId="4904" xr:uid="{00000000-0005-0000-0000-000026130000}"/>
    <cellStyle name="Comma 5 3 2 10" xfId="4905" xr:uid="{00000000-0005-0000-0000-000027130000}"/>
    <cellStyle name="Comma 5 3 2 11" xfId="4906" xr:uid="{00000000-0005-0000-0000-000028130000}"/>
    <cellStyle name="Comma 5 3 2 12" xfId="4907" xr:uid="{00000000-0005-0000-0000-000029130000}"/>
    <cellStyle name="Comma 5 3 2 13" xfId="4908" xr:uid="{00000000-0005-0000-0000-00002A130000}"/>
    <cellStyle name="Comma 5 3 2 14" xfId="4909" xr:uid="{00000000-0005-0000-0000-00002B130000}"/>
    <cellStyle name="Comma 5 3 2 15" xfId="4910" xr:uid="{00000000-0005-0000-0000-00002C130000}"/>
    <cellStyle name="Comma 5 3 2 16" xfId="4911" xr:uid="{00000000-0005-0000-0000-00002D130000}"/>
    <cellStyle name="Comma 5 3 2 17" xfId="4912" xr:uid="{00000000-0005-0000-0000-00002E130000}"/>
    <cellStyle name="Comma 5 3 2 18" xfId="4913" xr:uid="{00000000-0005-0000-0000-00002F130000}"/>
    <cellStyle name="Comma 5 3 2 19" xfId="4914" xr:uid="{00000000-0005-0000-0000-000030130000}"/>
    <cellStyle name="Comma 5 3 2 2" xfId="4915" xr:uid="{00000000-0005-0000-0000-000031130000}"/>
    <cellStyle name="Comma 5 3 2 2 10" xfId="4916" xr:uid="{00000000-0005-0000-0000-000032130000}"/>
    <cellStyle name="Comma 5 3 2 2 11" xfId="4917" xr:uid="{00000000-0005-0000-0000-000033130000}"/>
    <cellStyle name="Comma 5 3 2 2 12" xfId="4918" xr:uid="{00000000-0005-0000-0000-000034130000}"/>
    <cellStyle name="Comma 5 3 2 2 13" xfId="4919" xr:uid="{00000000-0005-0000-0000-000035130000}"/>
    <cellStyle name="Comma 5 3 2 2 14" xfId="4920" xr:uid="{00000000-0005-0000-0000-000036130000}"/>
    <cellStyle name="Comma 5 3 2 2 15" xfId="4921" xr:uid="{00000000-0005-0000-0000-000037130000}"/>
    <cellStyle name="Comma 5 3 2 2 16" xfId="4922" xr:uid="{00000000-0005-0000-0000-000038130000}"/>
    <cellStyle name="Comma 5 3 2 2 17" xfId="4923" xr:uid="{00000000-0005-0000-0000-000039130000}"/>
    <cellStyle name="Comma 5 3 2 2 18" xfId="4924" xr:uid="{00000000-0005-0000-0000-00003A130000}"/>
    <cellStyle name="Comma 5 3 2 2 19" xfId="4925" xr:uid="{00000000-0005-0000-0000-00003B130000}"/>
    <cellStyle name="Comma 5 3 2 2 2" xfId="4926" xr:uid="{00000000-0005-0000-0000-00003C130000}"/>
    <cellStyle name="Comma 5 3 2 2 20" xfId="4927" xr:uid="{00000000-0005-0000-0000-00003D130000}"/>
    <cellStyle name="Comma 5 3 2 2 21" xfId="4928" xr:uid="{00000000-0005-0000-0000-00003E130000}"/>
    <cellStyle name="Comma 5 3 2 2 3" xfId="4929" xr:uid="{00000000-0005-0000-0000-00003F130000}"/>
    <cellStyle name="Comma 5 3 2 2 4" xfId="4930" xr:uid="{00000000-0005-0000-0000-000040130000}"/>
    <cellStyle name="Comma 5 3 2 2 5" xfId="4931" xr:uid="{00000000-0005-0000-0000-000041130000}"/>
    <cellStyle name="Comma 5 3 2 2 6" xfId="4932" xr:uid="{00000000-0005-0000-0000-000042130000}"/>
    <cellStyle name="Comma 5 3 2 2 7" xfId="4933" xr:uid="{00000000-0005-0000-0000-000043130000}"/>
    <cellStyle name="Comma 5 3 2 2 8" xfId="4934" xr:uid="{00000000-0005-0000-0000-000044130000}"/>
    <cellStyle name="Comma 5 3 2 2 9" xfId="4935" xr:uid="{00000000-0005-0000-0000-000045130000}"/>
    <cellStyle name="Comma 5 3 2 20" xfId="4936" xr:uid="{00000000-0005-0000-0000-000046130000}"/>
    <cellStyle name="Comma 5 3 2 21" xfId="4937" xr:uid="{00000000-0005-0000-0000-000047130000}"/>
    <cellStyle name="Comma 5 3 2 22" xfId="4938" xr:uid="{00000000-0005-0000-0000-000048130000}"/>
    <cellStyle name="Comma 5 3 2 3" xfId="4939" xr:uid="{00000000-0005-0000-0000-000049130000}"/>
    <cellStyle name="Comma 5 3 2 4" xfId="4940" xr:uid="{00000000-0005-0000-0000-00004A130000}"/>
    <cellStyle name="Comma 5 3 2 5" xfId="4941" xr:uid="{00000000-0005-0000-0000-00004B130000}"/>
    <cellStyle name="Comma 5 3 2 6" xfId="4942" xr:uid="{00000000-0005-0000-0000-00004C130000}"/>
    <cellStyle name="Comma 5 3 2 7" xfId="4943" xr:uid="{00000000-0005-0000-0000-00004D130000}"/>
    <cellStyle name="Comma 5 3 2 8" xfId="4944" xr:uid="{00000000-0005-0000-0000-00004E130000}"/>
    <cellStyle name="Comma 5 3 2 9" xfId="4945" xr:uid="{00000000-0005-0000-0000-00004F130000}"/>
    <cellStyle name="Comma 5 3 20" xfId="4946" xr:uid="{00000000-0005-0000-0000-000050130000}"/>
    <cellStyle name="Comma 5 3 21" xfId="4947" xr:uid="{00000000-0005-0000-0000-000051130000}"/>
    <cellStyle name="Comma 5 3 22" xfId="4948" xr:uid="{00000000-0005-0000-0000-000052130000}"/>
    <cellStyle name="Comma 5 3 23" xfId="4949" xr:uid="{00000000-0005-0000-0000-000053130000}"/>
    <cellStyle name="Comma 5 3 24" xfId="4950" xr:uid="{00000000-0005-0000-0000-000054130000}"/>
    <cellStyle name="Comma 5 3 25" xfId="4951" xr:uid="{00000000-0005-0000-0000-000055130000}"/>
    <cellStyle name="Comma 5 3 3" xfId="4952" xr:uid="{00000000-0005-0000-0000-000056130000}"/>
    <cellStyle name="Comma 5 3 3 2" xfId="4953" xr:uid="{00000000-0005-0000-0000-000057130000}"/>
    <cellStyle name="Comma 5 3 3 3" xfId="4954" xr:uid="{00000000-0005-0000-0000-000058130000}"/>
    <cellStyle name="Comma 5 3 3 4" xfId="4955" xr:uid="{00000000-0005-0000-0000-000059130000}"/>
    <cellStyle name="Comma 5 3 4" xfId="4956" xr:uid="{00000000-0005-0000-0000-00005A130000}"/>
    <cellStyle name="Comma 5 3 4 2" xfId="4957" xr:uid="{00000000-0005-0000-0000-00005B130000}"/>
    <cellStyle name="Comma 5 3 4 3" xfId="4958" xr:uid="{00000000-0005-0000-0000-00005C130000}"/>
    <cellStyle name="Comma 5 3 4 4" xfId="4959" xr:uid="{00000000-0005-0000-0000-00005D130000}"/>
    <cellStyle name="Comma 5 3 5" xfId="4960" xr:uid="{00000000-0005-0000-0000-00005E130000}"/>
    <cellStyle name="Comma 5 3 5 2" xfId="4961" xr:uid="{00000000-0005-0000-0000-00005F130000}"/>
    <cellStyle name="Comma 5 3 5 3" xfId="4962" xr:uid="{00000000-0005-0000-0000-000060130000}"/>
    <cellStyle name="Comma 5 3 5 4" xfId="4963" xr:uid="{00000000-0005-0000-0000-000061130000}"/>
    <cellStyle name="Comma 5 3 6" xfId="4964" xr:uid="{00000000-0005-0000-0000-000062130000}"/>
    <cellStyle name="Comma 5 3 6 2" xfId="4965" xr:uid="{00000000-0005-0000-0000-000063130000}"/>
    <cellStyle name="Comma 5 3 6 3" xfId="4966" xr:uid="{00000000-0005-0000-0000-000064130000}"/>
    <cellStyle name="Comma 5 3 6 4" xfId="4967" xr:uid="{00000000-0005-0000-0000-000065130000}"/>
    <cellStyle name="Comma 5 3 7" xfId="4968" xr:uid="{00000000-0005-0000-0000-000066130000}"/>
    <cellStyle name="Comma 5 3 8" xfId="4969" xr:uid="{00000000-0005-0000-0000-000067130000}"/>
    <cellStyle name="Comma 5 3 9" xfId="4970" xr:uid="{00000000-0005-0000-0000-000068130000}"/>
    <cellStyle name="Comma 5 30" xfId="4971" xr:uid="{00000000-0005-0000-0000-000069130000}"/>
    <cellStyle name="Comma 5 30 2" xfId="4972" xr:uid="{00000000-0005-0000-0000-00006A130000}"/>
    <cellStyle name="Comma 5 30 2 2" xfId="4973" xr:uid="{00000000-0005-0000-0000-00006B130000}"/>
    <cellStyle name="Comma 5 30 2 2 2" xfId="4974" xr:uid="{00000000-0005-0000-0000-00006C130000}"/>
    <cellStyle name="Comma 5 30 2 3" xfId="4975" xr:uid="{00000000-0005-0000-0000-00006D130000}"/>
    <cellStyle name="Comma 5 30 3" xfId="4976" xr:uid="{00000000-0005-0000-0000-00006E130000}"/>
    <cellStyle name="Comma 5 30 3 2" xfId="4977" xr:uid="{00000000-0005-0000-0000-00006F130000}"/>
    <cellStyle name="Comma 5 30 3 2 2" xfId="4978" xr:uid="{00000000-0005-0000-0000-000070130000}"/>
    <cellStyle name="Comma 5 30 3 3" xfId="4979" xr:uid="{00000000-0005-0000-0000-000071130000}"/>
    <cellStyle name="Comma 5 30 4" xfId="4980" xr:uid="{00000000-0005-0000-0000-000072130000}"/>
    <cellStyle name="Comma 5 31" xfId="4981" xr:uid="{00000000-0005-0000-0000-000073130000}"/>
    <cellStyle name="Comma 5 31 2" xfId="4982" xr:uid="{00000000-0005-0000-0000-000074130000}"/>
    <cellStyle name="Comma 5 31 2 2" xfId="4983" xr:uid="{00000000-0005-0000-0000-000075130000}"/>
    <cellStyle name="Comma 5 31 3" xfId="4984" xr:uid="{00000000-0005-0000-0000-000076130000}"/>
    <cellStyle name="Comma 5 32" xfId="4985" xr:uid="{00000000-0005-0000-0000-000077130000}"/>
    <cellStyle name="Comma 5 32 2" xfId="4986" xr:uid="{00000000-0005-0000-0000-000078130000}"/>
    <cellStyle name="Comma 5 32 2 2" xfId="4987" xr:uid="{00000000-0005-0000-0000-000079130000}"/>
    <cellStyle name="Comma 5 32 3" xfId="4988" xr:uid="{00000000-0005-0000-0000-00007A130000}"/>
    <cellStyle name="Comma 5 33" xfId="4989" xr:uid="{00000000-0005-0000-0000-00007B130000}"/>
    <cellStyle name="Comma 5 33 2" xfId="4990" xr:uid="{00000000-0005-0000-0000-00007C130000}"/>
    <cellStyle name="Comma 5 33 2 2" xfId="4991" xr:uid="{00000000-0005-0000-0000-00007D130000}"/>
    <cellStyle name="Comma 5 33 3" xfId="4992" xr:uid="{00000000-0005-0000-0000-00007E130000}"/>
    <cellStyle name="Comma 5 4" xfId="4993" xr:uid="{00000000-0005-0000-0000-00007F130000}"/>
    <cellStyle name="Comma 5 4 2" xfId="4994" xr:uid="{00000000-0005-0000-0000-000080130000}"/>
    <cellStyle name="Comma 5 4 3" xfId="4995" xr:uid="{00000000-0005-0000-0000-000081130000}"/>
    <cellStyle name="Comma 5 5" xfId="4996" xr:uid="{00000000-0005-0000-0000-000082130000}"/>
    <cellStyle name="Comma 5 5 2" xfId="4997" xr:uid="{00000000-0005-0000-0000-000083130000}"/>
    <cellStyle name="Comma 5 6" xfId="4998" xr:uid="{00000000-0005-0000-0000-000084130000}"/>
    <cellStyle name="Comma 5 6 2" xfId="4999" xr:uid="{00000000-0005-0000-0000-000085130000}"/>
    <cellStyle name="Comma 5 6 3" xfId="5000" xr:uid="{00000000-0005-0000-0000-000086130000}"/>
    <cellStyle name="Comma 5 6 4" xfId="5001" xr:uid="{00000000-0005-0000-0000-000087130000}"/>
    <cellStyle name="Comma 5 6 5" xfId="5002" xr:uid="{00000000-0005-0000-0000-000088130000}"/>
    <cellStyle name="Comma 5 6 6" xfId="5003" xr:uid="{00000000-0005-0000-0000-000089130000}"/>
    <cellStyle name="Comma 5 6 7" xfId="5004" xr:uid="{00000000-0005-0000-0000-00008A130000}"/>
    <cellStyle name="Comma 5 7" xfId="5005" xr:uid="{00000000-0005-0000-0000-00008B130000}"/>
    <cellStyle name="Comma 5 7 2" xfId="5006" xr:uid="{00000000-0005-0000-0000-00008C130000}"/>
    <cellStyle name="Comma 5 7 2 2" xfId="5007" xr:uid="{00000000-0005-0000-0000-00008D130000}"/>
    <cellStyle name="Comma 5 7 2 2 2" xfId="5008" xr:uid="{00000000-0005-0000-0000-00008E130000}"/>
    <cellStyle name="Comma 5 7 2 2 2 2" xfId="5009" xr:uid="{00000000-0005-0000-0000-00008F130000}"/>
    <cellStyle name="Comma 5 7 2 2 3" xfId="5010" xr:uid="{00000000-0005-0000-0000-000090130000}"/>
    <cellStyle name="Comma 5 7 2 3" xfId="5011" xr:uid="{00000000-0005-0000-0000-000091130000}"/>
    <cellStyle name="Comma 5 7 2 3 2" xfId="5012" xr:uid="{00000000-0005-0000-0000-000092130000}"/>
    <cellStyle name="Comma 5 7 2 4" xfId="5013" xr:uid="{00000000-0005-0000-0000-000093130000}"/>
    <cellStyle name="Comma 5 7 3" xfId="5014" xr:uid="{00000000-0005-0000-0000-000094130000}"/>
    <cellStyle name="Comma 5 7 3 2" xfId="5015" xr:uid="{00000000-0005-0000-0000-000095130000}"/>
    <cellStyle name="Comma 5 7 3 2 2" xfId="5016" xr:uid="{00000000-0005-0000-0000-000096130000}"/>
    <cellStyle name="Comma 5 7 3 3" xfId="5017" xr:uid="{00000000-0005-0000-0000-000097130000}"/>
    <cellStyle name="Comma 5 7 4" xfId="5018" xr:uid="{00000000-0005-0000-0000-000098130000}"/>
    <cellStyle name="Comma 5 7 5" xfId="5019" xr:uid="{00000000-0005-0000-0000-000099130000}"/>
    <cellStyle name="Comma 5 7 5 2" xfId="5020" xr:uid="{00000000-0005-0000-0000-00009A130000}"/>
    <cellStyle name="Comma 5 7 6" xfId="5021" xr:uid="{00000000-0005-0000-0000-00009B130000}"/>
    <cellStyle name="Comma 5 8" xfId="5022" xr:uid="{00000000-0005-0000-0000-00009C130000}"/>
    <cellStyle name="Comma 5 8 2" xfId="5023" xr:uid="{00000000-0005-0000-0000-00009D130000}"/>
    <cellStyle name="Comma 5 8 2 2" xfId="5024" xr:uid="{00000000-0005-0000-0000-00009E130000}"/>
    <cellStyle name="Comma 5 8 3" xfId="5025" xr:uid="{00000000-0005-0000-0000-00009F130000}"/>
    <cellStyle name="Comma 5 9" xfId="5026" xr:uid="{00000000-0005-0000-0000-0000A0130000}"/>
    <cellStyle name="Comma 5 9 2" xfId="5027" xr:uid="{00000000-0005-0000-0000-0000A1130000}"/>
    <cellStyle name="Comma 5 9 3" xfId="5028" xr:uid="{00000000-0005-0000-0000-0000A2130000}"/>
    <cellStyle name="Comma 52 2" xfId="5029" xr:uid="{00000000-0005-0000-0000-0000A3130000}"/>
    <cellStyle name="Comma 52 3" xfId="5030" xr:uid="{00000000-0005-0000-0000-0000A4130000}"/>
    <cellStyle name="Comma 52 4" xfId="5031" xr:uid="{00000000-0005-0000-0000-0000A5130000}"/>
    <cellStyle name="Comma 52 5" xfId="5032" xr:uid="{00000000-0005-0000-0000-0000A6130000}"/>
    <cellStyle name="Comma 52 6" xfId="5033" xr:uid="{00000000-0005-0000-0000-0000A7130000}"/>
    <cellStyle name="Comma 53 2" xfId="5034" xr:uid="{00000000-0005-0000-0000-0000A8130000}"/>
    <cellStyle name="Comma 53 3" xfId="5035" xr:uid="{00000000-0005-0000-0000-0000A9130000}"/>
    <cellStyle name="Comma 53 4" xfId="5036" xr:uid="{00000000-0005-0000-0000-0000AA130000}"/>
    <cellStyle name="Comma 53 5" xfId="5037" xr:uid="{00000000-0005-0000-0000-0000AB130000}"/>
    <cellStyle name="Comma 53 6" xfId="5038" xr:uid="{00000000-0005-0000-0000-0000AC130000}"/>
    <cellStyle name="Comma 54 2" xfId="5039" xr:uid="{00000000-0005-0000-0000-0000AD130000}"/>
    <cellStyle name="Comma 54 3" xfId="5040" xr:uid="{00000000-0005-0000-0000-0000AE130000}"/>
    <cellStyle name="Comma 54 4" xfId="5041" xr:uid="{00000000-0005-0000-0000-0000AF130000}"/>
    <cellStyle name="Comma 54 5" xfId="5042" xr:uid="{00000000-0005-0000-0000-0000B0130000}"/>
    <cellStyle name="Comma 54 6" xfId="5043" xr:uid="{00000000-0005-0000-0000-0000B1130000}"/>
    <cellStyle name="Comma 55 2" xfId="5044" xr:uid="{00000000-0005-0000-0000-0000B2130000}"/>
    <cellStyle name="Comma 55 3" xfId="5045" xr:uid="{00000000-0005-0000-0000-0000B3130000}"/>
    <cellStyle name="Comma 55 4" xfId="5046" xr:uid="{00000000-0005-0000-0000-0000B4130000}"/>
    <cellStyle name="Comma 55 5" xfId="5047" xr:uid="{00000000-0005-0000-0000-0000B5130000}"/>
    <cellStyle name="Comma 55 6" xfId="5048" xr:uid="{00000000-0005-0000-0000-0000B6130000}"/>
    <cellStyle name="Comma 56 2" xfId="5049" xr:uid="{00000000-0005-0000-0000-0000B7130000}"/>
    <cellStyle name="Comma 56 3" xfId="5050" xr:uid="{00000000-0005-0000-0000-0000B8130000}"/>
    <cellStyle name="Comma 56 4" xfId="5051" xr:uid="{00000000-0005-0000-0000-0000B9130000}"/>
    <cellStyle name="Comma 56 5" xfId="5052" xr:uid="{00000000-0005-0000-0000-0000BA130000}"/>
    <cellStyle name="Comma 56 6" xfId="5053" xr:uid="{00000000-0005-0000-0000-0000BB130000}"/>
    <cellStyle name="Comma 57 2" xfId="5054" xr:uid="{00000000-0005-0000-0000-0000BC130000}"/>
    <cellStyle name="Comma 57 3" xfId="5055" xr:uid="{00000000-0005-0000-0000-0000BD130000}"/>
    <cellStyle name="Comma 57 4" xfId="5056" xr:uid="{00000000-0005-0000-0000-0000BE130000}"/>
    <cellStyle name="Comma 57 5" xfId="5057" xr:uid="{00000000-0005-0000-0000-0000BF130000}"/>
    <cellStyle name="Comma 57 6" xfId="5058" xr:uid="{00000000-0005-0000-0000-0000C0130000}"/>
    <cellStyle name="Comma 58 2" xfId="5059" xr:uid="{00000000-0005-0000-0000-0000C1130000}"/>
    <cellStyle name="Comma 58 3" xfId="5060" xr:uid="{00000000-0005-0000-0000-0000C2130000}"/>
    <cellStyle name="Comma 58 4" xfId="5061" xr:uid="{00000000-0005-0000-0000-0000C3130000}"/>
    <cellStyle name="Comma 58 5" xfId="5062" xr:uid="{00000000-0005-0000-0000-0000C4130000}"/>
    <cellStyle name="Comma 58 6" xfId="5063" xr:uid="{00000000-0005-0000-0000-0000C5130000}"/>
    <cellStyle name="Comma 59 2" xfId="5064" xr:uid="{00000000-0005-0000-0000-0000C6130000}"/>
    <cellStyle name="Comma 59 3" xfId="5065" xr:uid="{00000000-0005-0000-0000-0000C7130000}"/>
    <cellStyle name="Comma 59 4" xfId="5066" xr:uid="{00000000-0005-0000-0000-0000C8130000}"/>
    <cellStyle name="Comma 59 5" xfId="5067" xr:uid="{00000000-0005-0000-0000-0000C9130000}"/>
    <cellStyle name="Comma 59 6" xfId="5068" xr:uid="{00000000-0005-0000-0000-0000CA130000}"/>
    <cellStyle name="Comma 6" xfId="5069" xr:uid="{00000000-0005-0000-0000-0000CB130000}"/>
    <cellStyle name="Comma 6 10" xfId="5070" xr:uid="{00000000-0005-0000-0000-0000CC130000}"/>
    <cellStyle name="Comma 6 11" xfId="5071" xr:uid="{00000000-0005-0000-0000-0000CD130000}"/>
    <cellStyle name="Comma 6 12" xfId="5072" xr:uid="{00000000-0005-0000-0000-0000CE130000}"/>
    <cellStyle name="Comma 6 13" xfId="5073" xr:uid="{00000000-0005-0000-0000-0000CF130000}"/>
    <cellStyle name="Comma 6 14" xfId="5074" xr:uid="{00000000-0005-0000-0000-0000D0130000}"/>
    <cellStyle name="Comma 6 15" xfId="5075" xr:uid="{00000000-0005-0000-0000-0000D1130000}"/>
    <cellStyle name="Comma 6 16" xfId="5076" xr:uid="{00000000-0005-0000-0000-0000D2130000}"/>
    <cellStyle name="Comma 6 17" xfId="5077" xr:uid="{00000000-0005-0000-0000-0000D3130000}"/>
    <cellStyle name="Comma 6 18" xfId="5078" xr:uid="{00000000-0005-0000-0000-0000D4130000}"/>
    <cellStyle name="Comma 6 19" xfId="5079" xr:uid="{00000000-0005-0000-0000-0000D5130000}"/>
    <cellStyle name="Comma 6 2" xfId="5080" xr:uid="{00000000-0005-0000-0000-0000D6130000}"/>
    <cellStyle name="Comma 6 2 10" xfId="5081" xr:uid="{00000000-0005-0000-0000-0000D7130000}"/>
    <cellStyle name="Comma 6 2 11" xfId="5082" xr:uid="{00000000-0005-0000-0000-0000D8130000}"/>
    <cellStyle name="Comma 6 2 12" xfId="5083" xr:uid="{00000000-0005-0000-0000-0000D9130000}"/>
    <cellStyle name="Comma 6 2 13" xfId="5084" xr:uid="{00000000-0005-0000-0000-0000DA130000}"/>
    <cellStyle name="Comma 6 2 14" xfId="5085" xr:uid="{00000000-0005-0000-0000-0000DB130000}"/>
    <cellStyle name="Comma 6 2 15" xfId="5086" xr:uid="{00000000-0005-0000-0000-0000DC130000}"/>
    <cellStyle name="Comma 6 2 16" xfId="5087" xr:uid="{00000000-0005-0000-0000-0000DD130000}"/>
    <cellStyle name="Comma 6 2 17" xfId="5088" xr:uid="{00000000-0005-0000-0000-0000DE130000}"/>
    <cellStyle name="Comma 6 2 18" xfId="5089" xr:uid="{00000000-0005-0000-0000-0000DF130000}"/>
    <cellStyle name="Comma 6 2 19" xfId="5090" xr:uid="{00000000-0005-0000-0000-0000E0130000}"/>
    <cellStyle name="Comma 6 2 2" xfId="5091" xr:uid="{00000000-0005-0000-0000-0000E1130000}"/>
    <cellStyle name="Comma 6 2 2 2" xfId="5092" xr:uid="{00000000-0005-0000-0000-0000E2130000}"/>
    <cellStyle name="Comma 6 2 20" xfId="5093" xr:uid="{00000000-0005-0000-0000-0000E3130000}"/>
    <cellStyle name="Comma 6 2 21" xfId="5094" xr:uid="{00000000-0005-0000-0000-0000E4130000}"/>
    <cellStyle name="Comma 6 2 22" xfId="5095" xr:uid="{00000000-0005-0000-0000-0000E5130000}"/>
    <cellStyle name="Comma 6 2 23" xfId="5096" xr:uid="{00000000-0005-0000-0000-0000E6130000}"/>
    <cellStyle name="Comma 6 2 24" xfId="5097" xr:uid="{00000000-0005-0000-0000-0000E7130000}"/>
    <cellStyle name="Comma 6 2 25" xfId="5098" xr:uid="{00000000-0005-0000-0000-0000E8130000}"/>
    <cellStyle name="Comma 6 2 26" xfId="5099" xr:uid="{00000000-0005-0000-0000-0000E9130000}"/>
    <cellStyle name="Comma 6 2 27" xfId="5100" xr:uid="{00000000-0005-0000-0000-0000EA130000}"/>
    <cellStyle name="Comma 6 2 28" xfId="5101" xr:uid="{00000000-0005-0000-0000-0000EB130000}"/>
    <cellStyle name="Comma 6 2 28 2" xfId="5102" xr:uid="{00000000-0005-0000-0000-0000EC130000}"/>
    <cellStyle name="Comma 6 2 28 2 2" xfId="5103" xr:uid="{00000000-0005-0000-0000-0000ED130000}"/>
    <cellStyle name="Comma 6 2 28 2 2 2" xfId="5104" xr:uid="{00000000-0005-0000-0000-0000EE130000}"/>
    <cellStyle name="Comma 6 2 28 2 3" xfId="5105" xr:uid="{00000000-0005-0000-0000-0000EF130000}"/>
    <cellStyle name="Comma 6 2 28 3" xfId="5106" xr:uid="{00000000-0005-0000-0000-0000F0130000}"/>
    <cellStyle name="Comma 6 2 28 3 2" xfId="5107" xr:uid="{00000000-0005-0000-0000-0000F1130000}"/>
    <cellStyle name="Comma 6 2 28 3 2 2" xfId="5108" xr:uid="{00000000-0005-0000-0000-0000F2130000}"/>
    <cellStyle name="Comma 6 2 28 3 3" xfId="5109" xr:uid="{00000000-0005-0000-0000-0000F3130000}"/>
    <cellStyle name="Comma 6 2 28 4" xfId="5110" xr:uid="{00000000-0005-0000-0000-0000F4130000}"/>
    <cellStyle name="Comma 6 2 29" xfId="5111" xr:uid="{00000000-0005-0000-0000-0000F5130000}"/>
    <cellStyle name="Comma 6 2 29 2" xfId="5112" xr:uid="{00000000-0005-0000-0000-0000F6130000}"/>
    <cellStyle name="Comma 6 2 29 2 2" xfId="5113" xr:uid="{00000000-0005-0000-0000-0000F7130000}"/>
    <cellStyle name="Comma 6 2 29 3" xfId="5114" xr:uid="{00000000-0005-0000-0000-0000F8130000}"/>
    <cellStyle name="Comma 6 2 3" xfId="5115" xr:uid="{00000000-0005-0000-0000-0000F9130000}"/>
    <cellStyle name="Comma 6 2 30" xfId="5116" xr:uid="{00000000-0005-0000-0000-0000FA130000}"/>
    <cellStyle name="Comma 6 2 30 2" xfId="5117" xr:uid="{00000000-0005-0000-0000-0000FB130000}"/>
    <cellStyle name="Comma 6 2 30 2 2" xfId="5118" xr:uid="{00000000-0005-0000-0000-0000FC130000}"/>
    <cellStyle name="Comma 6 2 30 3" xfId="5119" xr:uid="{00000000-0005-0000-0000-0000FD130000}"/>
    <cellStyle name="Comma 6 2 4" xfId="5120" xr:uid="{00000000-0005-0000-0000-0000FE130000}"/>
    <cellStyle name="Comma 6 2 4 2" xfId="5121" xr:uid="{00000000-0005-0000-0000-0000FF130000}"/>
    <cellStyle name="Comma 6 2 4 2 2" xfId="5122" xr:uid="{00000000-0005-0000-0000-000000140000}"/>
    <cellStyle name="Comma 6 2 4 2 2 2" xfId="5123" xr:uid="{00000000-0005-0000-0000-000001140000}"/>
    <cellStyle name="Comma 6 2 4 2 2 2 2" xfId="5124" xr:uid="{00000000-0005-0000-0000-000002140000}"/>
    <cellStyle name="Comma 6 2 4 2 2 3" xfId="5125" xr:uid="{00000000-0005-0000-0000-000003140000}"/>
    <cellStyle name="Comma 6 2 4 2 3" xfId="5126" xr:uid="{00000000-0005-0000-0000-000004140000}"/>
    <cellStyle name="Comma 6 2 4 2 3 2" xfId="5127" xr:uid="{00000000-0005-0000-0000-000005140000}"/>
    <cellStyle name="Comma 6 2 4 2 4" xfId="5128" xr:uid="{00000000-0005-0000-0000-000006140000}"/>
    <cellStyle name="Comma 6 2 4 3" xfId="5129" xr:uid="{00000000-0005-0000-0000-000007140000}"/>
    <cellStyle name="Comma 6 2 4 3 2" xfId="5130" xr:uid="{00000000-0005-0000-0000-000008140000}"/>
    <cellStyle name="Comma 6 2 4 3 2 2" xfId="5131" xr:uid="{00000000-0005-0000-0000-000009140000}"/>
    <cellStyle name="Comma 6 2 4 3 3" xfId="5132" xr:uid="{00000000-0005-0000-0000-00000A140000}"/>
    <cellStyle name="Comma 6 2 4 4" xfId="5133" xr:uid="{00000000-0005-0000-0000-00000B140000}"/>
    <cellStyle name="Comma 6 2 4 5" xfId="5134" xr:uid="{00000000-0005-0000-0000-00000C140000}"/>
    <cellStyle name="Comma 6 2 4 5 2" xfId="5135" xr:uid="{00000000-0005-0000-0000-00000D140000}"/>
    <cellStyle name="Comma 6 2 4 6" xfId="5136" xr:uid="{00000000-0005-0000-0000-00000E140000}"/>
    <cellStyle name="Comma 6 2 5" xfId="5137" xr:uid="{00000000-0005-0000-0000-00000F140000}"/>
    <cellStyle name="Comma 6 2 6" xfId="5138" xr:uid="{00000000-0005-0000-0000-000010140000}"/>
    <cellStyle name="Comma 6 2 7" xfId="5139" xr:uid="{00000000-0005-0000-0000-000011140000}"/>
    <cellStyle name="Comma 6 2 8" xfId="5140" xr:uid="{00000000-0005-0000-0000-000012140000}"/>
    <cellStyle name="Comma 6 2 9" xfId="5141" xr:uid="{00000000-0005-0000-0000-000013140000}"/>
    <cellStyle name="Comma 6 20" xfId="5142" xr:uid="{00000000-0005-0000-0000-000014140000}"/>
    <cellStyle name="Comma 6 21" xfId="5143" xr:uid="{00000000-0005-0000-0000-000015140000}"/>
    <cellStyle name="Comma 6 22" xfId="5144" xr:uid="{00000000-0005-0000-0000-000016140000}"/>
    <cellStyle name="Comma 6 23" xfId="5145" xr:uid="{00000000-0005-0000-0000-000017140000}"/>
    <cellStyle name="Comma 6 24" xfId="5146" xr:uid="{00000000-0005-0000-0000-000018140000}"/>
    <cellStyle name="Comma 6 25" xfId="5147" xr:uid="{00000000-0005-0000-0000-000019140000}"/>
    <cellStyle name="Comma 6 25 2" xfId="5148" xr:uid="{00000000-0005-0000-0000-00001A140000}"/>
    <cellStyle name="Comma 6 25 2 2" xfId="5149" xr:uid="{00000000-0005-0000-0000-00001B140000}"/>
    <cellStyle name="Comma 6 25 3" xfId="5150" xr:uid="{00000000-0005-0000-0000-00001C140000}"/>
    <cellStyle name="Comma 6 26" xfId="5151" xr:uid="{00000000-0005-0000-0000-00001D140000}"/>
    <cellStyle name="Comma 6 26 2" xfId="5152" xr:uid="{00000000-0005-0000-0000-00001E140000}"/>
    <cellStyle name="Comma 6 27" xfId="5153" xr:uid="{00000000-0005-0000-0000-00001F140000}"/>
    <cellStyle name="Comma 6 3" xfId="5154" xr:uid="{00000000-0005-0000-0000-000020140000}"/>
    <cellStyle name="Comma 6 3 2" xfId="5155" xr:uid="{00000000-0005-0000-0000-000021140000}"/>
    <cellStyle name="Comma 6 3 2 2" xfId="5156" xr:uid="{00000000-0005-0000-0000-000022140000}"/>
    <cellStyle name="Comma 6 3 2 2 2" xfId="5157" xr:uid="{00000000-0005-0000-0000-000023140000}"/>
    <cellStyle name="Comma 6 3 2 2 2 2" xfId="5158" xr:uid="{00000000-0005-0000-0000-000024140000}"/>
    <cellStyle name="Comma 6 3 2 2 2 2 2" xfId="5159" xr:uid="{00000000-0005-0000-0000-000025140000}"/>
    <cellStyle name="Comma 6 3 2 2 2 2 2 2" xfId="5160" xr:uid="{00000000-0005-0000-0000-000026140000}"/>
    <cellStyle name="Comma 6 3 2 2 2 2 3" xfId="5161" xr:uid="{00000000-0005-0000-0000-000027140000}"/>
    <cellStyle name="Comma 6 3 2 2 2 3" xfId="5162" xr:uid="{00000000-0005-0000-0000-000028140000}"/>
    <cellStyle name="Comma 6 3 2 2 2 3 2" xfId="5163" xr:uid="{00000000-0005-0000-0000-000029140000}"/>
    <cellStyle name="Comma 6 3 2 2 2 4" xfId="5164" xr:uid="{00000000-0005-0000-0000-00002A140000}"/>
    <cellStyle name="Comma 6 3 2 2 3" xfId="5165" xr:uid="{00000000-0005-0000-0000-00002B140000}"/>
    <cellStyle name="Comma 6 3 2 2 3 2" xfId="5166" xr:uid="{00000000-0005-0000-0000-00002C140000}"/>
    <cellStyle name="Comma 6 3 2 2 3 2 2" xfId="5167" xr:uid="{00000000-0005-0000-0000-00002D140000}"/>
    <cellStyle name="Comma 6 3 2 2 3 3" xfId="5168" xr:uid="{00000000-0005-0000-0000-00002E140000}"/>
    <cellStyle name="Comma 6 3 2 2 4" xfId="5169" xr:uid="{00000000-0005-0000-0000-00002F140000}"/>
    <cellStyle name="Comma 6 3 2 2 4 2" xfId="5170" xr:uid="{00000000-0005-0000-0000-000030140000}"/>
    <cellStyle name="Comma 6 3 2 2 4 2 2" xfId="5171" xr:uid="{00000000-0005-0000-0000-000031140000}"/>
    <cellStyle name="Comma 6 3 2 2 4 3" xfId="5172" xr:uid="{00000000-0005-0000-0000-000032140000}"/>
    <cellStyle name="Comma 6 3 2 2 5" xfId="5173" xr:uid="{00000000-0005-0000-0000-000033140000}"/>
    <cellStyle name="Comma 6 3 2 2 5 2" xfId="5174" xr:uid="{00000000-0005-0000-0000-000034140000}"/>
    <cellStyle name="Comma 6 3 2 2 6" xfId="5175" xr:uid="{00000000-0005-0000-0000-000035140000}"/>
    <cellStyle name="Comma 6 3 2 3" xfId="5176" xr:uid="{00000000-0005-0000-0000-000036140000}"/>
    <cellStyle name="Comma 6 3 2 3 2" xfId="5177" xr:uid="{00000000-0005-0000-0000-000037140000}"/>
    <cellStyle name="Comma 6 3 2 3 2 2" xfId="5178" xr:uid="{00000000-0005-0000-0000-000038140000}"/>
    <cellStyle name="Comma 6 3 2 3 2 2 2" xfId="5179" xr:uid="{00000000-0005-0000-0000-000039140000}"/>
    <cellStyle name="Comma 6 3 2 3 2 3" xfId="5180" xr:uid="{00000000-0005-0000-0000-00003A140000}"/>
    <cellStyle name="Comma 6 3 2 3 3" xfId="5181" xr:uid="{00000000-0005-0000-0000-00003B140000}"/>
    <cellStyle name="Comma 6 3 2 3 3 2" xfId="5182" xr:uid="{00000000-0005-0000-0000-00003C140000}"/>
    <cellStyle name="Comma 6 3 2 3 3 2 2" xfId="5183" xr:uid="{00000000-0005-0000-0000-00003D140000}"/>
    <cellStyle name="Comma 6 3 2 3 3 3" xfId="5184" xr:uid="{00000000-0005-0000-0000-00003E140000}"/>
    <cellStyle name="Comma 6 3 2 3 4" xfId="5185" xr:uid="{00000000-0005-0000-0000-00003F140000}"/>
    <cellStyle name="Comma 6 3 2 3 4 2" xfId="5186" xr:uid="{00000000-0005-0000-0000-000040140000}"/>
    <cellStyle name="Comma 6 3 2 3 5" xfId="5187" xr:uid="{00000000-0005-0000-0000-000041140000}"/>
    <cellStyle name="Comma 6 3 2 4" xfId="5188" xr:uid="{00000000-0005-0000-0000-000042140000}"/>
    <cellStyle name="Comma 6 3 2 4 2" xfId="5189" xr:uid="{00000000-0005-0000-0000-000043140000}"/>
    <cellStyle name="Comma 6 3 2 4 2 2" xfId="5190" xr:uid="{00000000-0005-0000-0000-000044140000}"/>
    <cellStyle name="Comma 6 3 2 4 3" xfId="5191" xr:uid="{00000000-0005-0000-0000-000045140000}"/>
    <cellStyle name="Comma 6 3 2 5" xfId="5192" xr:uid="{00000000-0005-0000-0000-000046140000}"/>
    <cellStyle name="Comma 6 3 2 6" xfId="5193" xr:uid="{00000000-0005-0000-0000-000047140000}"/>
    <cellStyle name="Comma 6 3 3" xfId="5194" xr:uid="{00000000-0005-0000-0000-000048140000}"/>
    <cellStyle name="Comma 6 3 4" xfId="5195" xr:uid="{00000000-0005-0000-0000-000049140000}"/>
    <cellStyle name="Comma 6 3 5" xfId="5196" xr:uid="{00000000-0005-0000-0000-00004A140000}"/>
    <cellStyle name="Comma 6 3 6" xfId="5197" xr:uid="{00000000-0005-0000-0000-00004B140000}"/>
    <cellStyle name="Comma 6 3 7" xfId="5198" xr:uid="{00000000-0005-0000-0000-00004C140000}"/>
    <cellStyle name="Comma 6 3 8" xfId="5199" xr:uid="{00000000-0005-0000-0000-00004D140000}"/>
    <cellStyle name="Comma 6 4" xfId="5200" xr:uid="{00000000-0005-0000-0000-00004E140000}"/>
    <cellStyle name="Comma 6 4 2" xfId="5201" xr:uid="{00000000-0005-0000-0000-00004F140000}"/>
    <cellStyle name="Comma 6 4 2 2" xfId="5202" xr:uid="{00000000-0005-0000-0000-000050140000}"/>
    <cellStyle name="Comma 6 4 2 3" xfId="5203" xr:uid="{00000000-0005-0000-0000-000051140000}"/>
    <cellStyle name="Comma 6 4 2 4" xfId="5204" xr:uid="{00000000-0005-0000-0000-000052140000}"/>
    <cellStyle name="Comma 6 4 2 5" xfId="5205" xr:uid="{00000000-0005-0000-0000-000053140000}"/>
    <cellStyle name="Comma 6 4 2 6" xfId="5206" xr:uid="{00000000-0005-0000-0000-000054140000}"/>
    <cellStyle name="Comma 6 4 2 7" xfId="5207" xr:uid="{00000000-0005-0000-0000-000055140000}"/>
    <cellStyle name="Comma 6 4 3" xfId="5208" xr:uid="{00000000-0005-0000-0000-000056140000}"/>
    <cellStyle name="Comma 6 4 3 2" xfId="5209" xr:uid="{00000000-0005-0000-0000-000057140000}"/>
    <cellStyle name="Comma 6 4 3 2 2" xfId="5210" xr:uid="{00000000-0005-0000-0000-000058140000}"/>
    <cellStyle name="Comma 6 4 3 2 2 2" xfId="5211" xr:uid="{00000000-0005-0000-0000-000059140000}"/>
    <cellStyle name="Comma 6 4 3 2 2 2 2" xfId="5212" xr:uid="{00000000-0005-0000-0000-00005A140000}"/>
    <cellStyle name="Comma 6 4 3 2 2 3" xfId="5213" xr:uid="{00000000-0005-0000-0000-00005B140000}"/>
    <cellStyle name="Comma 6 4 3 2 3" xfId="5214" xr:uid="{00000000-0005-0000-0000-00005C140000}"/>
    <cellStyle name="Comma 6 4 3 2 3 2" xfId="5215" xr:uid="{00000000-0005-0000-0000-00005D140000}"/>
    <cellStyle name="Comma 6 4 3 2 3 2 2" xfId="5216" xr:uid="{00000000-0005-0000-0000-00005E140000}"/>
    <cellStyle name="Comma 6 4 3 2 3 3" xfId="5217" xr:uid="{00000000-0005-0000-0000-00005F140000}"/>
    <cellStyle name="Comma 6 4 3 2 4" xfId="5218" xr:uid="{00000000-0005-0000-0000-000060140000}"/>
    <cellStyle name="Comma 6 4 3 2 4 2" xfId="5219" xr:uid="{00000000-0005-0000-0000-000061140000}"/>
    <cellStyle name="Comma 6 4 3 2 5" xfId="5220" xr:uid="{00000000-0005-0000-0000-000062140000}"/>
    <cellStyle name="Comma 6 4 3 3" xfId="5221" xr:uid="{00000000-0005-0000-0000-000063140000}"/>
    <cellStyle name="Comma 6 4 3 3 2" xfId="5222" xr:uid="{00000000-0005-0000-0000-000064140000}"/>
    <cellStyle name="Comma 6 4 3 3 2 2" xfId="5223" xr:uid="{00000000-0005-0000-0000-000065140000}"/>
    <cellStyle name="Comma 6 4 3 3 2 2 2" xfId="5224" xr:uid="{00000000-0005-0000-0000-000066140000}"/>
    <cellStyle name="Comma 6 4 3 3 2 3" xfId="5225" xr:uid="{00000000-0005-0000-0000-000067140000}"/>
    <cellStyle name="Comma 6 4 3 3 3" xfId="5226" xr:uid="{00000000-0005-0000-0000-000068140000}"/>
    <cellStyle name="Comma 6 4 3 3 3 2" xfId="5227" xr:uid="{00000000-0005-0000-0000-000069140000}"/>
    <cellStyle name="Comma 6 4 3 3 4" xfId="5228" xr:uid="{00000000-0005-0000-0000-00006A140000}"/>
    <cellStyle name="Comma 6 4 3 4" xfId="5229" xr:uid="{00000000-0005-0000-0000-00006B140000}"/>
    <cellStyle name="Comma 6 4 3 5" xfId="5230" xr:uid="{00000000-0005-0000-0000-00006C140000}"/>
    <cellStyle name="Comma 6 4 4" xfId="5231" xr:uid="{00000000-0005-0000-0000-00006D140000}"/>
    <cellStyle name="Comma 6 4 4 2" xfId="5232" xr:uid="{00000000-0005-0000-0000-00006E140000}"/>
    <cellStyle name="Comma 6 4 4 2 2" xfId="5233" xr:uid="{00000000-0005-0000-0000-00006F140000}"/>
    <cellStyle name="Comma 6 4 4 2 2 2" xfId="5234" xr:uid="{00000000-0005-0000-0000-000070140000}"/>
    <cellStyle name="Comma 6 4 4 2 3" xfId="5235" xr:uid="{00000000-0005-0000-0000-000071140000}"/>
    <cellStyle name="Comma 6 4 4 3" xfId="5236" xr:uid="{00000000-0005-0000-0000-000072140000}"/>
    <cellStyle name="Comma 6 4 4 3 2" xfId="5237" xr:uid="{00000000-0005-0000-0000-000073140000}"/>
    <cellStyle name="Comma 6 4 4 3 2 2" xfId="5238" xr:uid="{00000000-0005-0000-0000-000074140000}"/>
    <cellStyle name="Comma 6 4 4 3 3" xfId="5239" xr:uid="{00000000-0005-0000-0000-000075140000}"/>
    <cellStyle name="Comma 6 4 4 4" xfId="5240" xr:uid="{00000000-0005-0000-0000-000076140000}"/>
    <cellStyle name="Comma 6 4 4 4 2" xfId="5241" xr:uid="{00000000-0005-0000-0000-000077140000}"/>
    <cellStyle name="Comma 6 4 4 5" xfId="5242" xr:uid="{00000000-0005-0000-0000-000078140000}"/>
    <cellStyle name="Comma 6 4 5" xfId="5243" xr:uid="{00000000-0005-0000-0000-000079140000}"/>
    <cellStyle name="Comma 6 4 5 2" xfId="5244" xr:uid="{00000000-0005-0000-0000-00007A140000}"/>
    <cellStyle name="Comma 6 4 5 2 2" xfId="5245" xr:uid="{00000000-0005-0000-0000-00007B140000}"/>
    <cellStyle name="Comma 6 4 5 2 2 2" xfId="5246" xr:uid="{00000000-0005-0000-0000-00007C140000}"/>
    <cellStyle name="Comma 6 4 5 2 3" xfId="5247" xr:uid="{00000000-0005-0000-0000-00007D140000}"/>
    <cellStyle name="Comma 6 4 5 3" xfId="5248" xr:uid="{00000000-0005-0000-0000-00007E140000}"/>
    <cellStyle name="Comma 6 4 5 3 2" xfId="5249" xr:uid="{00000000-0005-0000-0000-00007F140000}"/>
    <cellStyle name="Comma 6 4 5 4" xfId="5250" xr:uid="{00000000-0005-0000-0000-000080140000}"/>
    <cellStyle name="Comma 6 4 6" xfId="5251" xr:uid="{00000000-0005-0000-0000-000081140000}"/>
    <cellStyle name="Comma 6 5" xfId="5252" xr:uid="{00000000-0005-0000-0000-000082140000}"/>
    <cellStyle name="Comma 6 6" xfId="5253" xr:uid="{00000000-0005-0000-0000-000083140000}"/>
    <cellStyle name="Comma 6 6 2" xfId="5254" xr:uid="{00000000-0005-0000-0000-000084140000}"/>
    <cellStyle name="Comma 6 6 2 2" xfId="5255" xr:uid="{00000000-0005-0000-0000-000085140000}"/>
    <cellStyle name="Comma 6 6 2 2 2" xfId="5256" xr:uid="{00000000-0005-0000-0000-000086140000}"/>
    <cellStyle name="Comma 6 6 2 2 2 2" xfId="5257" xr:uid="{00000000-0005-0000-0000-000087140000}"/>
    <cellStyle name="Comma 6 6 2 2 3" xfId="5258" xr:uid="{00000000-0005-0000-0000-000088140000}"/>
    <cellStyle name="Comma 6 6 2 3" xfId="5259" xr:uid="{00000000-0005-0000-0000-000089140000}"/>
    <cellStyle name="Comma 6 6 2 4" xfId="5260" xr:uid="{00000000-0005-0000-0000-00008A140000}"/>
    <cellStyle name="Comma 6 6 2 4 2" xfId="5261" xr:uid="{00000000-0005-0000-0000-00008B140000}"/>
    <cellStyle name="Comma 6 6 2 5" xfId="5262" xr:uid="{00000000-0005-0000-0000-00008C140000}"/>
    <cellStyle name="Comma 6 6 3" xfId="5263" xr:uid="{00000000-0005-0000-0000-00008D140000}"/>
    <cellStyle name="Comma 6 6 3 2" xfId="5264" xr:uid="{00000000-0005-0000-0000-00008E140000}"/>
    <cellStyle name="Comma 6 6 3 3" xfId="5265" xr:uid="{00000000-0005-0000-0000-00008F140000}"/>
    <cellStyle name="Comma 6 6 3 3 2" xfId="5266" xr:uid="{00000000-0005-0000-0000-000090140000}"/>
    <cellStyle name="Comma 6 6 3 4" xfId="5267" xr:uid="{00000000-0005-0000-0000-000091140000}"/>
    <cellStyle name="Comma 6 6 4" xfId="5268" xr:uid="{00000000-0005-0000-0000-000092140000}"/>
    <cellStyle name="Comma 6 6 5" xfId="5269" xr:uid="{00000000-0005-0000-0000-000093140000}"/>
    <cellStyle name="Comma 6 6 6" xfId="5270" xr:uid="{00000000-0005-0000-0000-000094140000}"/>
    <cellStyle name="Comma 6 6 6 2" xfId="5271" xr:uid="{00000000-0005-0000-0000-000095140000}"/>
    <cellStyle name="Comma 6 6 7" xfId="5272" xr:uid="{00000000-0005-0000-0000-000096140000}"/>
    <cellStyle name="Comma 6 7" xfId="5273" xr:uid="{00000000-0005-0000-0000-000097140000}"/>
    <cellStyle name="Comma 6 7 2" xfId="5274" xr:uid="{00000000-0005-0000-0000-000098140000}"/>
    <cellStyle name="Comma 6 7 3" xfId="5275" xr:uid="{00000000-0005-0000-0000-000099140000}"/>
    <cellStyle name="Comma 6 8" xfId="5276" xr:uid="{00000000-0005-0000-0000-00009A140000}"/>
    <cellStyle name="Comma 6 8 2" xfId="5277" xr:uid="{00000000-0005-0000-0000-00009B140000}"/>
    <cellStyle name="Comma 6 8 2 2" xfId="5278" xr:uid="{00000000-0005-0000-0000-00009C140000}"/>
    <cellStyle name="Comma 6 8 2 2 2" xfId="5279" xr:uid="{00000000-0005-0000-0000-00009D140000}"/>
    <cellStyle name="Comma 6 8 2 3" xfId="5280" xr:uid="{00000000-0005-0000-0000-00009E140000}"/>
    <cellStyle name="Comma 6 8 3" xfId="5281" xr:uid="{00000000-0005-0000-0000-00009F140000}"/>
    <cellStyle name="Comma 6 8 4" xfId="5282" xr:uid="{00000000-0005-0000-0000-0000A0140000}"/>
    <cellStyle name="Comma 6 8 4 2" xfId="5283" xr:uid="{00000000-0005-0000-0000-0000A1140000}"/>
    <cellStyle name="Comma 6 8 5" xfId="5284" xr:uid="{00000000-0005-0000-0000-0000A2140000}"/>
    <cellStyle name="Comma 6 9" xfId="5285" xr:uid="{00000000-0005-0000-0000-0000A3140000}"/>
    <cellStyle name="Comma 6 9 2" xfId="5286" xr:uid="{00000000-0005-0000-0000-0000A4140000}"/>
    <cellStyle name="Comma 6 9 3" xfId="5287" xr:uid="{00000000-0005-0000-0000-0000A5140000}"/>
    <cellStyle name="Comma 6 9 3 2" xfId="5288" xr:uid="{00000000-0005-0000-0000-0000A6140000}"/>
    <cellStyle name="Comma 6 9 4" xfId="5289" xr:uid="{00000000-0005-0000-0000-0000A7140000}"/>
    <cellStyle name="Comma 60 10" xfId="5290" xr:uid="{00000000-0005-0000-0000-0000A8140000}"/>
    <cellStyle name="Comma 60 11" xfId="5291" xr:uid="{00000000-0005-0000-0000-0000A9140000}"/>
    <cellStyle name="Comma 60 12" xfId="5292" xr:uid="{00000000-0005-0000-0000-0000AA140000}"/>
    <cellStyle name="Comma 60 13" xfId="5293" xr:uid="{00000000-0005-0000-0000-0000AB140000}"/>
    <cellStyle name="Comma 60 14" xfId="5294" xr:uid="{00000000-0005-0000-0000-0000AC140000}"/>
    <cellStyle name="Comma 60 15" xfId="5295" xr:uid="{00000000-0005-0000-0000-0000AD140000}"/>
    <cellStyle name="Comma 60 16" xfId="5296" xr:uid="{00000000-0005-0000-0000-0000AE140000}"/>
    <cellStyle name="Comma 60 17" xfId="5297" xr:uid="{00000000-0005-0000-0000-0000AF140000}"/>
    <cellStyle name="Comma 60 18" xfId="5298" xr:uid="{00000000-0005-0000-0000-0000B0140000}"/>
    <cellStyle name="Comma 60 19" xfId="5299" xr:uid="{00000000-0005-0000-0000-0000B1140000}"/>
    <cellStyle name="Comma 60 2" xfId="5300" xr:uid="{00000000-0005-0000-0000-0000B2140000}"/>
    <cellStyle name="Comma 60 20" xfId="5301" xr:uid="{00000000-0005-0000-0000-0000B3140000}"/>
    <cellStyle name="Comma 60 21" xfId="5302" xr:uid="{00000000-0005-0000-0000-0000B4140000}"/>
    <cellStyle name="Comma 60 22" xfId="5303" xr:uid="{00000000-0005-0000-0000-0000B5140000}"/>
    <cellStyle name="Comma 60 23" xfId="5304" xr:uid="{00000000-0005-0000-0000-0000B6140000}"/>
    <cellStyle name="Comma 60 24" xfId="5305" xr:uid="{00000000-0005-0000-0000-0000B7140000}"/>
    <cellStyle name="Comma 60 25" xfId="5306" xr:uid="{00000000-0005-0000-0000-0000B8140000}"/>
    <cellStyle name="Comma 60 3" xfId="5307" xr:uid="{00000000-0005-0000-0000-0000B9140000}"/>
    <cellStyle name="Comma 60 4" xfId="5308" xr:uid="{00000000-0005-0000-0000-0000BA140000}"/>
    <cellStyle name="Comma 60 5" xfId="5309" xr:uid="{00000000-0005-0000-0000-0000BB140000}"/>
    <cellStyle name="Comma 60 6" xfId="5310" xr:uid="{00000000-0005-0000-0000-0000BC140000}"/>
    <cellStyle name="Comma 60 7" xfId="5311" xr:uid="{00000000-0005-0000-0000-0000BD140000}"/>
    <cellStyle name="Comma 60 8" xfId="5312" xr:uid="{00000000-0005-0000-0000-0000BE140000}"/>
    <cellStyle name="Comma 60 9" xfId="5313" xr:uid="{00000000-0005-0000-0000-0000BF140000}"/>
    <cellStyle name="Comma 61 2" xfId="5314" xr:uid="{00000000-0005-0000-0000-0000C0140000}"/>
    <cellStyle name="Comma 61 3" xfId="5315" xr:uid="{00000000-0005-0000-0000-0000C1140000}"/>
    <cellStyle name="Comma 61 4" xfId="5316" xr:uid="{00000000-0005-0000-0000-0000C2140000}"/>
    <cellStyle name="Comma 61 5" xfId="5317" xr:uid="{00000000-0005-0000-0000-0000C3140000}"/>
    <cellStyle name="Comma 61 6" xfId="5318" xr:uid="{00000000-0005-0000-0000-0000C4140000}"/>
    <cellStyle name="Comma 62 2" xfId="5319" xr:uid="{00000000-0005-0000-0000-0000C5140000}"/>
    <cellStyle name="Comma 62 3" xfId="5320" xr:uid="{00000000-0005-0000-0000-0000C6140000}"/>
    <cellStyle name="Comma 62 4" xfId="5321" xr:uid="{00000000-0005-0000-0000-0000C7140000}"/>
    <cellStyle name="Comma 62 5" xfId="5322" xr:uid="{00000000-0005-0000-0000-0000C8140000}"/>
    <cellStyle name="Comma 62 6" xfId="5323" xr:uid="{00000000-0005-0000-0000-0000C9140000}"/>
    <cellStyle name="Comma 63 2" xfId="5324" xr:uid="{00000000-0005-0000-0000-0000CA140000}"/>
    <cellStyle name="Comma 63 3" xfId="5325" xr:uid="{00000000-0005-0000-0000-0000CB140000}"/>
    <cellStyle name="Comma 63 4" xfId="5326" xr:uid="{00000000-0005-0000-0000-0000CC140000}"/>
    <cellStyle name="Comma 63 5" xfId="5327" xr:uid="{00000000-0005-0000-0000-0000CD140000}"/>
    <cellStyle name="Comma 63 6" xfId="5328" xr:uid="{00000000-0005-0000-0000-0000CE140000}"/>
    <cellStyle name="Comma 64 2" xfId="5329" xr:uid="{00000000-0005-0000-0000-0000CF140000}"/>
    <cellStyle name="Comma 64 3" xfId="5330" xr:uid="{00000000-0005-0000-0000-0000D0140000}"/>
    <cellStyle name="Comma 64 4" xfId="5331" xr:uid="{00000000-0005-0000-0000-0000D1140000}"/>
    <cellStyle name="Comma 64 5" xfId="5332" xr:uid="{00000000-0005-0000-0000-0000D2140000}"/>
    <cellStyle name="Comma 64 6" xfId="5333" xr:uid="{00000000-0005-0000-0000-0000D3140000}"/>
    <cellStyle name="Comma 65 2" xfId="5334" xr:uid="{00000000-0005-0000-0000-0000D4140000}"/>
    <cellStyle name="Comma 65 3" xfId="5335" xr:uid="{00000000-0005-0000-0000-0000D5140000}"/>
    <cellStyle name="Comma 65 4" xfId="5336" xr:uid="{00000000-0005-0000-0000-0000D6140000}"/>
    <cellStyle name="Comma 65 5" xfId="5337" xr:uid="{00000000-0005-0000-0000-0000D7140000}"/>
    <cellStyle name="Comma 65 6" xfId="5338" xr:uid="{00000000-0005-0000-0000-0000D8140000}"/>
    <cellStyle name="Comma 66 10" xfId="5339" xr:uid="{00000000-0005-0000-0000-0000D9140000}"/>
    <cellStyle name="Comma 66 11" xfId="5340" xr:uid="{00000000-0005-0000-0000-0000DA140000}"/>
    <cellStyle name="Comma 66 12" xfId="5341" xr:uid="{00000000-0005-0000-0000-0000DB140000}"/>
    <cellStyle name="Comma 66 13" xfId="5342" xr:uid="{00000000-0005-0000-0000-0000DC140000}"/>
    <cellStyle name="Comma 66 14" xfId="5343" xr:uid="{00000000-0005-0000-0000-0000DD140000}"/>
    <cellStyle name="Comma 66 15" xfId="5344" xr:uid="{00000000-0005-0000-0000-0000DE140000}"/>
    <cellStyle name="Comma 66 16" xfId="5345" xr:uid="{00000000-0005-0000-0000-0000DF140000}"/>
    <cellStyle name="Comma 66 17" xfId="5346" xr:uid="{00000000-0005-0000-0000-0000E0140000}"/>
    <cellStyle name="Comma 66 18" xfId="5347" xr:uid="{00000000-0005-0000-0000-0000E1140000}"/>
    <cellStyle name="Comma 66 19" xfId="5348" xr:uid="{00000000-0005-0000-0000-0000E2140000}"/>
    <cellStyle name="Comma 66 2" xfId="5349" xr:uid="{00000000-0005-0000-0000-0000E3140000}"/>
    <cellStyle name="Comma 66 20" xfId="5350" xr:uid="{00000000-0005-0000-0000-0000E4140000}"/>
    <cellStyle name="Comma 66 21" xfId="5351" xr:uid="{00000000-0005-0000-0000-0000E5140000}"/>
    <cellStyle name="Comma 66 22" xfId="5352" xr:uid="{00000000-0005-0000-0000-0000E6140000}"/>
    <cellStyle name="Comma 66 23" xfId="5353" xr:uid="{00000000-0005-0000-0000-0000E7140000}"/>
    <cellStyle name="Comma 66 24" xfId="5354" xr:uid="{00000000-0005-0000-0000-0000E8140000}"/>
    <cellStyle name="Comma 66 25" xfId="5355" xr:uid="{00000000-0005-0000-0000-0000E9140000}"/>
    <cellStyle name="Comma 66 3" xfId="5356" xr:uid="{00000000-0005-0000-0000-0000EA140000}"/>
    <cellStyle name="Comma 66 4" xfId="5357" xr:uid="{00000000-0005-0000-0000-0000EB140000}"/>
    <cellStyle name="Comma 66 5" xfId="5358" xr:uid="{00000000-0005-0000-0000-0000EC140000}"/>
    <cellStyle name="Comma 66 6" xfId="5359" xr:uid="{00000000-0005-0000-0000-0000ED140000}"/>
    <cellStyle name="Comma 66 7" xfId="5360" xr:uid="{00000000-0005-0000-0000-0000EE140000}"/>
    <cellStyle name="Comma 66 8" xfId="5361" xr:uid="{00000000-0005-0000-0000-0000EF140000}"/>
    <cellStyle name="Comma 66 9" xfId="5362" xr:uid="{00000000-0005-0000-0000-0000F0140000}"/>
    <cellStyle name="Comma 67 2" xfId="5363" xr:uid="{00000000-0005-0000-0000-0000F1140000}"/>
    <cellStyle name="Comma 67 3" xfId="5364" xr:uid="{00000000-0005-0000-0000-0000F2140000}"/>
    <cellStyle name="Comma 67 4" xfId="5365" xr:uid="{00000000-0005-0000-0000-0000F3140000}"/>
    <cellStyle name="Comma 67 5" xfId="5366" xr:uid="{00000000-0005-0000-0000-0000F4140000}"/>
    <cellStyle name="Comma 67 6" xfId="5367" xr:uid="{00000000-0005-0000-0000-0000F5140000}"/>
    <cellStyle name="Comma 68 2" xfId="5368" xr:uid="{00000000-0005-0000-0000-0000F6140000}"/>
    <cellStyle name="Comma 68 3" xfId="5369" xr:uid="{00000000-0005-0000-0000-0000F7140000}"/>
    <cellStyle name="Comma 68 4" xfId="5370" xr:uid="{00000000-0005-0000-0000-0000F8140000}"/>
    <cellStyle name="Comma 68 5" xfId="5371" xr:uid="{00000000-0005-0000-0000-0000F9140000}"/>
    <cellStyle name="Comma 68 6" xfId="5372" xr:uid="{00000000-0005-0000-0000-0000FA140000}"/>
    <cellStyle name="Comma 69 2" xfId="5373" xr:uid="{00000000-0005-0000-0000-0000FB140000}"/>
    <cellStyle name="Comma 69 3" xfId="5374" xr:uid="{00000000-0005-0000-0000-0000FC140000}"/>
    <cellStyle name="Comma 69 4" xfId="5375" xr:uid="{00000000-0005-0000-0000-0000FD140000}"/>
    <cellStyle name="Comma 69 5" xfId="5376" xr:uid="{00000000-0005-0000-0000-0000FE140000}"/>
    <cellStyle name="Comma 69 6" xfId="5377" xr:uid="{00000000-0005-0000-0000-0000FF140000}"/>
    <cellStyle name="Comma 7" xfId="5378" xr:uid="{00000000-0005-0000-0000-000000150000}"/>
    <cellStyle name="Comma 7 10" xfId="5379" xr:uid="{00000000-0005-0000-0000-000001150000}"/>
    <cellStyle name="Comma 7 11" xfId="5380" xr:uid="{00000000-0005-0000-0000-000002150000}"/>
    <cellStyle name="Comma 7 2" xfId="5381" xr:uid="{00000000-0005-0000-0000-000003150000}"/>
    <cellStyle name="Comma 7 2 10" xfId="5382" xr:uid="{00000000-0005-0000-0000-000004150000}"/>
    <cellStyle name="Comma 7 2 11" xfId="5383" xr:uid="{00000000-0005-0000-0000-000005150000}"/>
    <cellStyle name="Comma 7 2 12" xfId="5384" xr:uid="{00000000-0005-0000-0000-000006150000}"/>
    <cellStyle name="Comma 7 2 13" xfId="5385" xr:uid="{00000000-0005-0000-0000-000007150000}"/>
    <cellStyle name="Comma 7 2 14" xfId="5386" xr:uid="{00000000-0005-0000-0000-000008150000}"/>
    <cellStyle name="Comma 7 2 15" xfId="5387" xr:uid="{00000000-0005-0000-0000-000009150000}"/>
    <cellStyle name="Comma 7 2 16" xfId="5388" xr:uid="{00000000-0005-0000-0000-00000A150000}"/>
    <cellStyle name="Comma 7 2 17" xfId="5389" xr:uid="{00000000-0005-0000-0000-00000B150000}"/>
    <cellStyle name="Comma 7 2 18" xfId="5390" xr:uid="{00000000-0005-0000-0000-00000C150000}"/>
    <cellStyle name="Comma 7 2 19" xfId="5391" xr:uid="{00000000-0005-0000-0000-00000D150000}"/>
    <cellStyle name="Comma 7 2 2" xfId="5392" xr:uid="{00000000-0005-0000-0000-00000E150000}"/>
    <cellStyle name="Comma 7 2 2 2" xfId="5393" xr:uid="{00000000-0005-0000-0000-00000F150000}"/>
    <cellStyle name="Comma 7 2 2 2 2" xfId="5394" xr:uid="{00000000-0005-0000-0000-000010150000}"/>
    <cellStyle name="Comma 7 2 20" xfId="5395" xr:uid="{00000000-0005-0000-0000-000011150000}"/>
    <cellStyle name="Comma 7 2 21" xfId="5396" xr:uid="{00000000-0005-0000-0000-000012150000}"/>
    <cellStyle name="Comma 7 2 22" xfId="5397" xr:uid="{00000000-0005-0000-0000-000013150000}"/>
    <cellStyle name="Comma 7 2 23" xfId="5398" xr:uid="{00000000-0005-0000-0000-000014150000}"/>
    <cellStyle name="Comma 7 2 24" xfId="5399" xr:uid="{00000000-0005-0000-0000-000015150000}"/>
    <cellStyle name="Comma 7 2 25" xfId="5400" xr:uid="{00000000-0005-0000-0000-000016150000}"/>
    <cellStyle name="Comma 7 2 26" xfId="5401" xr:uid="{00000000-0005-0000-0000-000017150000}"/>
    <cellStyle name="Comma 7 2 27" xfId="5402" xr:uid="{00000000-0005-0000-0000-000018150000}"/>
    <cellStyle name="Comma 7 2 28" xfId="5403" xr:uid="{00000000-0005-0000-0000-000019150000}"/>
    <cellStyle name="Comma 7 2 3" xfId="5404" xr:uid="{00000000-0005-0000-0000-00001A150000}"/>
    <cellStyle name="Comma 7 2 3 2" xfId="5405" xr:uid="{00000000-0005-0000-0000-00001B150000}"/>
    <cellStyle name="Comma 7 2 4" xfId="5406" xr:uid="{00000000-0005-0000-0000-00001C150000}"/>
    <cellStyle name="Comma 7 2 4 2" xfId="5407" xr:uid="{00000000-0005-0000-0000-00001D150000}"/>
    <cellStyle name="Comma 7 2 4 3" xfId="5408" xr:uid="{00000000-0005-0000-0000-00001E150000}"/>
    <cellStyle name="Comma 7 2 5" xfId="5409" xr:uid="{00000000-0005-0000-0000-00001F150000}"/>
    <cellStyle name="Comma 7 2 6" xfId="5410" xr:uid="{00000000-0005-0000-0000-000020150000}"/>
    <cellStyle name="Comma 7 2 7" xfId="5411" xr:uid="{00000000-0005-0000-0000-000021150000}"/>
    <cellStyle name="Comma 7 2 8" xfId="5412" xr:uid="{00000000-0005-0000-0000-000022150000}"/>
    <cellStyle name="Comma 7 2 9" xfId="5413" xr:uid="{00000000-0005-0000-0000-000023150000}"/>
    <cellStyle name="Comma 7 3" xfId="5414" xr:uid="{00000000-0005-0000-0000-000024150000}"/>
    <cellStyle name="Comma 7 3 2" xfId="5415" xr:uid="{00000000-0005-0000-0000-000025150000}"/>
    <cellStyle name="Comma 7 3 2 2" xfId="5416" xr:uid="{00000000-0005-0000-0000-000026150000}"/>
    <cellStyle name="Comma 7 3 2 2 2" xfId="5417" xr:uid="{00000000-0005-0000-0000-000027150000}"/>
    <cellStyle name="Comma 7 3 2 2 2 2" xfId="5418" xr:uid="{00000000-0005-0000-0000-000028150000}"/>
    <cellStyle name="Comma 7 3 2 2 2 2 2" xfId="5419" xr:uid="{00000000-0005-0000-0000-000029150000}"/>
    <cellStyle name="Comma 7 3 2 2 2 2 2 2" xfId="5420" xr:uid="{00000000-0005-0000-0000-00002A150000}"/>
    <cellStyle name="Comma 7 3 2 2 2 2 3" xfId="5421" xr:uid="{00000000-0005-0000-0000-00002B150000}"/>
    <cellStyle name="Comma 7 3 2 2 2 3" xfId="5422" xr:uid="{00000000-0005-0000-0000-00002C150000}"/>
    <cellStyle name="Comma 7 3 2 2 2 3 2" xfId="5423" xr:uid="{00000000-0005-0000-0000-00002D150000}"/>
    <cellStyle name="Comma 7 3 2 2 2 4" xfId="5424" xr:uid="{00000000-0005-0000-0000-00002E150000}"/>
    <cellStyle name="Comma 7 3 2 2 3" xfId="5425" xr:uid="{00000000-0005-0000-0000-00002F150000}"/>
    <cellStyle name="Comma 7 3 2 2 3 2" xfId="5426" xr:uid="{00000000-0005-0000-0000-000030150000}"/>
    <cellStyle name="Comma 7 3 2 2 3 2 2" xfId="5427" xr:uid="{00000000-0005-0000-0000-000031150000}"/>
    <cellStyle name="Comma 7 3 2 2 3 3" xfId="5428" xr:uid="{00000000-0005-0000-0000-000032150000}"/>
    <cellStyle name="Comma 7 3 2 2 4" xfId="5429" xr:uid="{00000000-0005-0000-0000-000033150000}"/>
    <cellStyle name="Comma 7 3 2 2 4 2" xfId="5430" xr:uid="{00000000-0005-0000-0000-000034150000}"/>
    <cellStyle name="Comma 7 3 2 2 4 2 2" xfId="5431" xr:uid="{00000000-0005-0000-0000-000035150000}"/>
    <cellStyle name="Comma 7 3 2 2 4 3" xfId="5432" xr:uid="{00000000-0005-0000-0000-000036150000}"/>
    <cellStyle name="Comma 7 3 2 2 5" xfId="5433" xr:uid="{00000000-0005-0000-0000-000037150000}"/>
    <cellStyle name="Comma 7 3 2 2 5 2" xfId="5434" xr:uid="{00000000-0005-0000-0000-000038150000}"/>
    <cellStyle name="Comma 7 3 2 2 6" xfId="5435" xr:uid="{00000000-0005-0000-0000-000039150000}"/>
    <cellStyle name="Comma 7 3 2 3" xfId="5436" xr:uid="{00000000-0005-0000-0000-00003A150000}"/>
    <cellStyle name="Comma 7 3 2 3 2" xfId="5437" xr:uid="{00000000-0005-0000-0000-00003B150000}"/>
    <cellStyle name="Comma 7 3 2 3 2 2" xfId="5438" xr:uid="{00000000-0005-0000-0000-00003C150000}"/>
    <cellStyle name="Comma 7 3 2 3 2 2 2" xfId="5439" xr:uid="{00000000-0005-0000-0000-00003D150000}"/>
    <cellStyle name="Comma 7 3 2 3 2 3" xfId="5440" xr:uid="{00000000-0005-0000-0000-00003E150000}"/>
    <cellStyle name="Comma 7 3 2 3 3" xfId="5441" xr:uid="{00000000-0005-0000-0000-00003F150000}"/>
    <cellStyle name="Comma 7 3 2 3 3 2" xfId="5442" xr:uid="{00000000-0005-0000-0000-000040150000}"/>
    <cellStyle name="Comma 7 3 2 3 3 2 2" xfId="5443" xr:uid="{00000000-0005-0000-0000-000041150000}"/>
    <cellStyle name="Comma 7 3 2 3 3 3" xfId="5444" xr:uid="{00000000-0005-0000-0000-000042150000}"/>
    <cellStyle name="Comma 7 3 2 3 4" xfId="5445" xr:uid="{00000000-0005-0000-0000-000043150000}"/>
    <cellStyle name="Comma 7 3 2 3 4 2" xfId="5446" xr:uid="{00000000-0005-0000-0000-000044150000}"/>
    <cellStyle name="Comma 7 3 2 3 5" xfId="5447" xr:uid="{00000000-0005-0000-0000-000045150000}"/>
    <cellStyle name="Comma 7 3 2 4" xfId="5448" xr:uid="{00000000-0005-0000-0000-000046150000}"/>
    <cellStyle name="Comma 7 3 2 4 2" xfId="5449" xr:uid="{00000000-0005-0000-0000-000047150000}"/>
    <cellStyle name="Comma 7 3 2 4 2 2" xfId="5450" xr:uid="{00000000-0005-0000-0000-000048150000}"/>
    <cellStyle name="Comma 7 3 2 4 3" xfId="5451" xr:uid="{00000000-0005-0000-0000-000049150000}"/>
    <cellStyle name="Comma 7 3 2 5" xfId="5452" xr:uid="{00000000-0005-0000-0000-00004A150000}"/>
    <cellStyle name="Comma 7 3 2 6" xfId="5453" xr:uid="{00000000-0005-0000-0000-00004B150000}"/>
    <cellStyle name="Comma 7 3 3" xfId="5454" xr:uid="{00000000-0005-0000-0000-00004C150000}"/>
    <cellStyle name="Comma 7 3 3 2" xfId="5455" xr:uid="{00000000-0005-0000-0000-00004D150000}"/>
    <cellStyle name="Comma 7 3 3 2 2" xfId="5456" xr:uid="{00000000-0005-0000-0000-00004E150000}"/>
    <cellStyle name="Comma 7 3 3 2 2 2" xfId="5457" xr:uid="{00000000-0005-0000-0000-00004F150000}"/>
    <cellStyle name="Comma 7 3 3 2 2 2 2" xfId="5458" xr:uid="{00000000-0005-0000-0000-000050150000}"/>
    <cellStyle name="Comma 7 3 3 2 2 3" xfId="5459" xr:uid="{00000000-0005-0000-0000-000051150000}"/>
    <cellStyle name="Comma 7 3 3 2 3" xfId="5460" xr:uid="{00000000-0005-0000-0000-000052150000}"/>
    <cellStyle name="Comma 7 3 3 2 3 2" xfId="5461" xr:uid="{00000000-0005-0000-0000-000053150000}"/>
    <cellStyle name="Comma 7 3 3 2 3 2 2" xfId="5462" xr:uid="{00000000-0005-0000-0000-000054150000}"/>
    <cellStyle name="Comma 7 3 3 2 3 3" xfId="5463" xr:uid="{00000000-0005-0000-0000-000055150000}"/>
    <cellStyle name="Comma 7 3 3 2 4" xfId="5464" xr:uid="{00000000-0005-0000-0000-000056150000}"/>
    <cellStyle name="Comma 7 3 3 2 4 2" xfId="5465" xr:uid="{00000000-0005-0000-0000-000057150000}"/>
    <cellStyle name="Comma 7 3 3 2 5" xfId="5466" xr:uid="{00000000-0005-0000-0000-000058150000}"/>
    <cellStyle name="Comma 7 3 3 3" xfId="5467" xr:uid="{00000000-0005-0000-0000-000059150000}"/>
    <cellStyle name="Comma 7 3 3 3 2" xfId="5468" xr:uid="{00000000-0005-0000-0000-00005A150000}"/>
    <cellStyle name="Comma 7 3 3 3 2 2" xfId="5469" xr:uid="{00000000-0005-0000-0000-00005B150000}"/>
    <cellStyle name="Comma 7 3 3 3 2 2 2" xfId="5470" xr:uid="{00000000-0005-0000-0000-00005C150000}"/>
    <cellStyle name="Comma 7 3 3 3 2 3" xfId="5471" xr:uid="{00000000-0005-0000-0000-00005D150000}"/>
    <cellStyle name="Comma 7 3 3 3 3" xfId="5472" xr:uid="{00000000-0005-0000-0000-00005E150000}"/>
    <cellStyle name="Comma 7 3 3 3 3 2" xfId="5473" xr:uid="{00000000-0005-0000-0000-00005F150000}"/>
    <cellStyle name="Comma 7 3 3 3 4" xfId="5474" xr:uid="{00000000-0005-0000-0000-000060150000}"/>
    <cellStyle name="Comma 7 3 3 4" xfId="5475" xr:uid="{00000000-0005-0000-0000-000061150000}"/>
    <cellStyle name="Comma 7 3 3 5" xfId="5476" xr:uid="{00000000-0005-0000-0000-000062150000}"/>
    <cellStyle name="Comma 7 3 4" xfId="5477" xr:uid="{00000000-0005-0000-0000-000063150000}"/>
    <cellStyle name="Comma 7 3 4 2" xfId="5478" xr:uid="{00000000-0005-0000-0000-000064150000}"/>
    <cellStyle name="Comma 7 3 4 2 2" xfId="5479" xr:uid="{00000000-0005-0000-0000-000065150000}"/>
    <cellStyle name="Comma 7 3 4 2 2 2" xfId="5480" xr:uid="{00000000-0005-0000-0000-000066150000}"/>
    <cellStyle name="Comma 7 3 4 2 3" xfId="5481" xr:uid="{00000000-0005-0000-0000-000067150000}"/>
    <cellStyle name="Comma 7 3 4 3" xfId="5482" xr:uid="{00000000-0005-0000-0000-000068150000}"/>
    <cellStyle name="Comma 7 3 4 3 2" xfId="5483" xr:uid="{00000000-0005-0000-0000-000069150000}"/>
    <cellStyle name="Comma 7 3 4 3 2 2" xfId="5484" xr:uid="{00000000-0005-0000-0000-00006A150000}"/>
    <cellStyle name="Comma 7 3 4 3 3" xfId="5485" xr:uid="{00000000-0005-0000-0000-00006B150000}"/>
    <cellStyle name="Comma 7 3 4 4" xfId="5486" xr:uid="{00000000-0005-0000-0000-00006C150000}"/>
    <cellStyle name="Comma 7 3 4 4 2" xfId="5487" xr:uid="{00000000-0005-0000-0000-00006D150000}"/>
    <cellStyle name="Comma 7 3 4 5" xfId="5488" xr:uid="{00000000-0005-0000-0000-00006E150000}"/>
    <cellStyle name="Comma 7 3 5" xfId="5489" xr:uid="{00000000-0005-0000-0000-00006F150000}"/>
    <cellStyle name="Comma 7 3 5 2" xfId="5490" xr:uid="{00000000-0005-0000-0000-000070150000}"/>
    <cellStyle name="Comma 7 3 5 2 2" xfId="5491" xr:uid="{00000000-0005-0000-0000-000071150000}"/>
    <cellStyle name="Comma 7 3 5 2 2 2" xfId="5492" xr:uid="{00000000-0005-0000-0000-000072150000}"/>
    <cellStyle name="Comma 7 3 5 2 3" xfId="5493" xr:uid="{00000000-0005-0000-0000-000073150000}"/>
    <cellStyle name="Comma 7 3 5 3" xfId="5494" xr:uid="{00000000-0005-0000-0000-000074150000}"/>
    <cellStyle name="Comma 7 3 5 3 2" xfId="5495" xr:uid="{00000000-0005-0000-0000-000075150000}"/>
    <cellStyle name="Comma 7 3 5 4" xfId="5496" xr:uid="{00000000-0005-0000-0000-000076150000}"/>
    <cellStyle name="Comma 7 3 6" xfId="5497" xr:uid="{00000000-0005-0000-0000-000077150000}"/>
    <cellStyle name="Comma 7 3 7" xfId="5498" xr:uid="{00000000-0005-0000-0000-000078150000}"/>
    <cellStyle name="Comma 7 4" xfId="5499" xr:uid="{00000000-0005-0000-0000-000079150000}"/>
    <cellStyle name="Comma 7 5" xfId="5500" xr:uid="{00000000-0005-0000-0000-00007A150000}"/>
    <cellStyle name="Comma 7 6" xfId="5501" xr:uid="{00000000-0005-0000-0000-00007B150000}"/>
    <cellStyle name="Comma 7 7" xfId="5502" xr:uid="{00000000-0005-0000-0000-00007C150000}"/>
    <cellStyle name="Comma 7 7 2" xfId="5503" xr:uid="{00000000-0005-0000-0000-00007D150000}"/>
    <cellStyle name="Comma 7 7 2 2" xfId="5504" xr:uid="{00000000-0005-0000-0000-00007E150000}"/>
    <cellStyle name="Comma 7 7 3" xfId="5505" xr:uid="{00000000-0005-0000-0000-00007F150000}"/>
    <cellStyle name="Comma 7 8" xfId="5506" xr:uid="{00000000-0005-0000-0000-000080150000}"/>
    <cellStyle name="Comma 7 9" xfId="5507" xr:uid="{00000000-0005-0000-0000-000081150000}"/>
    <cellStyle name="Comma 70 2" xfId="5508" xr:uid="{00000000-0005-0000-0000-000082150000}"/>
    <cellStyle name="Comma 70 3" xfId="5509" xr:uid="{00000000-0005-0000-0000-000083150000}"/>
    <cellStyle name="Comma 70 4" xfId="5510" xr:uid="{00000000-0005-0000-0000-000084150000}"/>
    <cellStyle name="Comma 70 5" xfId="5511" xr:uid="{00000000-0005-0000-0000-000085150000}"/>
    <cellStyle name="Comma 70 6" xfId="5512" xr:uid="{00000000-0005-0000-0000-000086150000}"/>
    <cellStyle name="Comma 71 2" xfId="5513" xr:uid="{00000000-0005-0000-0000-000087150000}"/>
    <cellStyle name="Comma 71 3" xfId="5514" xr:uid="{00000000-0005-0000-0000-000088150000}"/>
    <cellStyle name="Comma 71 4" xfId="5515" xr:uid="{00000000-0005-0000-0000-000089150000}"/>
    <cellStyle name="Comma 71 5" xfId="5516" xr:uid="{00000000-0005-0000-0000-00008A150000}"/>
    <cellStyle name="Comma 71 6" xfId="5517" xr:uid="{00000000-0005-0000-0000-00008B150000}"/>
    <cellStyle name="Comma 72 2" xfId="5518" xr:uid="{00000000-0005-0000-0000-00008C150000}"/>
    <cellStyle name="Comma 72 3" xfId="5519" xr:uid="{00000000-0005-0000-0000-00008D150000}"/>
    <cellStyle name="Comma 72 4" xfId="5520" xr:uid="{00000000-0005-0000-0000-00008E150000}"/>
    <cellStyle name="Comma 72 5" xfId="5521" xr:uid="{00000000-0005-0000-0000-00008F150000}"/>
    <cellStyle name="Comma 72 6" xfId="5522" xr:uid="{00000000-0005-0000-0000-000090150000}"/>
    <cellStyle name="Comma 73 2" xfId="5523" xr:uid="{00000000-0005-0000-0000-000091150000}"/>
    <cellStyle name="Comma 73 3" xfId="5524" xr:uid="{00000000-0005-0000-0000-000092150000}"/>
    <cellStyle name="Comma 73 4" xfId="5525" xr:uid="{00000000-0005-0000-0000-000093150000}"/>
    <cellStyle name="Comma 73 5" xfId="5526" xr:uid="{00000000-0005-0000-0000-000094150000}"/>
    <cellStyle name="Comma 73 6" xfId="5527" xr:uid="{00000000-0005-0000-0000-000095150000}"/>
    <cellStyle name="Comma 76 2" xfId="5528" xr:uid="{00000000-0005-0000-0000-000096150000}"/>
    <cellStyle name="Comma 76 2 2" xfId="5529" xr:uid="{00000000-0005-0000-0000-000097150000}"/>
    <cellStyle name="Comma 76 2 3" xfId="5530" xr:uid="{00000000-0005-0000-0000-000098150000}"/>
    <cellStyle name="Comma 76 3" xfId="5531" xr:uid="{00000000-0005-0000-0000-000099150000}"/>
    <cellStyle name="Comma 76 4" xfId="5532" xr:uid="{00000000-0005-0000-0000-00009A150000}"/>
    <cellStyle name="Comma 77 2" xfId="5533" xr:uid="{00000000-0005-0000-0000-00009B150000}"/>
    <cellStyle name="Comma 77 2 2" xfId="5534" xr:uid="{00000000-0005-0000-0000-00009C150000}"/>
    <cellStyle name="Comma 77 2 3" xfId="5535" xr:uid="{00000000-0005-0000-0000-00009D150000}"/>
    <cellStyle name="Comma 77 3" xfId="5536" xr:uid="{00000000-0005-0000-0000-00009E150000}"/>
    <cellStyle name="Comma 77 4" xfId="5537" xr:uid="{00000000-0005-0000-0000-00009F150000}"/>
    <cellStyle name="Comma 78 2" xfId="5538" xr:uid="{00000000-0005-0000-0000-0000A0150000}"/>
    <cellStyle name="Comma 78 2 2" xfId="5539" xr:uid="{00000000-0005-0000-0000-0000A1150000}"/>
    <cellStyle name="Comma 78 2 3" xfId="5540" xr:uid="{00000000-0005-0000-0000-0000A2150000}"/>
    <cellStyle name="Comma 78 3" xfId="5541" xr:uid="{00000000-0005-0000-0000-0000A3150000}"/>
    <cellStyle name="Comma 78 4" xfId="5542" xr:uid="{00000000-0005-0000-0000-0000A4150000}"/>
    <cellStyle name="Comma 79 2" xfId="5543" xr:uid="{00000000-0005-0000-0000-0000A5150000}"/>
    <cellStyle name="Comma 79 2 2" xfId="5544" xr:uid="{00000000-0005-0000-0000-0000A6150000}"/>
    <cellStyle name="Comma 79 2 3" xfId="5545" xr:uid="{00000000-0005-0000-0000-0000A7150000}"/>
    <cellStyle name="Comma 79 3" xfId="5546" xr:uid="{00000000-0005-0000-0000-0000A8150000}"/>
    <cellStyle name="Comma 79 4" xfId="5547" xr:uid="{00000000-0005-0000-0000-0000A9150000}"/>
    <cellStyle name="Comma 8" xfId="5548" xr:uid="{00000000-0005-0000-0000-0000AA150000}"/>
    <cellStyle name="Comma 8 2" xfId="5549" xr:uid="{00000000-0005-0000-0000-0000AB150000}"/>
    <cellStyle name="Comma 8 2 10" xfId="5550" xr:uid="{00000000-0005-0000-0000-0000AC150000}"/>
    <cellStyle name="Comma 8 2 11" xfId="5551" xr:uid="{00000000-0005-0000-0000-0000AD150000}"/>
    <cellStyle name="Comma 8 2 12" xfId="5552" xr:uid="{00000000-0005-0000-0000-0000AE150000}"/>
    <cellStyle name="Comma 8 2 13" xfId="5553" xr:uid="{00000000-0005-0000-0000-0000AF150000}"/>
    <cellStyle name="Comma 8 2 14" xfId="5554" xr:uid="{00000000-0005-0000-0000-0000B0150000}"/>
    <cellStyle name="Comma 8 2 15" xfId="5555" xr:uid="{00000000-0005-0000-0000-0000B1150000}"/>
    <cellStyle name="Comma 8 2 16" xfId="5556" xr:uid="{00000000-0005-0000-0000-0000B2150000}"/>
    <cellStyle name="Comma 8 2 17" xfId="5557" xr:uid="{00000000-0005-0000-0000-0000B3150000}"/>
    <cellStyle name="Comma 8 2 18" xfId="5558" xr:uid="{00000000-0005-0000-0000-0000B4150000}"/>
    <cellStyle name="Comma 8 2 19" xfId="5559" xr:uid="{00000000-0005-0000-0000-0000B5150000}"/>
    <cellStyle name="Comma 8 2 2" xfId="5560" xr:uid="{00000000-0005-0000-0000-0000B6150000}"/>
    <cellStyle name="Comma 8 2 2 2" xfId="5561" xr:uid="{00000000-0005-0000-0000-0000B7150000}"/>
    <cellStyle name="Comma 8 2 20" xfId="5562" xr:uid="{00000000-0005-0000-0000-0000B8150000}"/>
    <cellStyle name="Comma 8 2 21" xfId="5563" xr:uid="{00000000-0005-0000-0000-0000B9150000}"/>
    <cellStyle name="Comma 8 2 22" xfId="5564" xr:uid="{00000000-0005-0000-0000-0000BA150000}"/>
    <cellStyle name="Comma 8 2 23" xfId="5565" xr:uid="{00000000-0005-0000-0000-0000BB150000}"/>
    <cellStyle name="Comma 8 2 24" xfId="5566" xr:uid="{00000000-0005-0000-0000-0000BC150000}"/>
    <cellStyle name="Comma 8 2 25" xfId="5567" xr:uid="{00000000-0005-0000-0000-0000BD150000}"/>
    <cellStyle name="Comma 8 2 26" xfId="5568" xr:uid="{00000000-0005-0000-0000-0000BE150000}"/>
    <cellStyle name="Comma 8 2 27" xfId="5569" xr:uid="{00000000-0005-0000-0000-0000BF150000}"/>
    <cellStyle name="Comma 8 2 3" xfId="5570" xr:uid="{00000000-0005-0000-0000-0000C0150000}"/>
    <cellStyle name="Comma 8 2 3 2" xfId="5571" xr:uid="{00000000-0005-0000-0000-0000C1150000}"/>
    <cellStyle name="Comma 8 2 3 3" xfId="5572" xr:uid="{00000000-0005-0000-0000-0000C2150000}"/>
    <cellStyle name="Comma 8 2 4" xfId="5573" xr:uid="{00000000-0005-0000-0000-0000C3150000}"/>
    <cellStyle name="Comma 8 2 5" xfId="5574" xr:uid="{00000000-0005-0000-0000-0000C4150000}"/>
    <cellStyle name="Comma 8 2 6" xfId="5575" xr:uid="{00000000-0005-0000-0000-0000C5150000}"/>
    <cellStyle name="Comma 8 2 7" xfId="5576" xr:uid="{00000000-0005-0000-0000-0000C6150000}"/>
    <cellStyle name="Comma 8 2 8" xfId="5577" xr:uid="{00000000-0005-0000-0000-0000C7150000}"/>
    <cellStyle name="Comma 8 2 9" xfId="5578" xr:uid="{00000000-0005-0000-0000-0000C8150000}"/>
    <cellStyle name="Comma 8 3" xfId="5579" xr:uid="{00000000-0005-0000-0000-0000C9150000}"/>
    <cellStyle name="Comma 8 3 2" xfId="5580" xr:uid="{00000000-0005-0000-0000-0000CA150000}"/>
    <cellStyle name="Comma 8 3 2 2" xfId="5581" xr:uid="{00000000-0005-0000-0000-0000CB150000}"/>
    <cellStyle name="Comma 8 3 2 2 2" xfId="5582" xr:uid="{00000000-0005-0000-0000-0000CC150000}"/>
    <cellStyle name="Comma 8 3 2 2 2 2" xfId="5583" xr:uid="{00000000-0005-0000-0000-0000CD150000}"/>
    <cellStyle name="Comma 8 3 2 2 2 2 2" xfId="5584" xr:uid="{00000000-0005-0000-0000-0000CE150000}"/>
    <cellStyle name="Comma 8 3 2 2 2 3" xfId="5585" xr:uid="{00000000-0005-0000-0000-0000CF150000}"/>
    <cellStyle name="Comma 8 3 2 2 3" xfId="5586" xr:uid="{00000000-0005-0000-0000-0000D0150000}"/>
    <cellStyle name="Comma 8 3 2 2 3 2" xfId="5587" xr:uid="{00000000-0005-0000-0000-0000D1150000}"/>
    <cellStyle name="Comma 8 3 2 2 4" xfId="5588" xr:uid="{00000000-0005-0000-0000-0000D2150000}"/>
    <cellStyle name="Comma 8 3 2 3" xfId="5589" xr:uid="{00000000-0005-0000-0000-0000D3150000}"/>
    <cellStyle name="Comma 8 3 2 3 2" xfId="5590" xr:uid="{00000000-0005-0000-0000-0000D4150000}"/>
    <cellStyle name="Comma 8 3 2 3 2 2" xfId="5591" xr:uid="{00000000-0005-0000-0000-0000D5150000}"/>
    <cellStyle name="Comma 8 3 2 3 3" xfId="5592" xr:uid="{00000000-0005-0000-0000-0000D6150000}"/>
    <cellStyle name="Comma 8 3 2 4" xfId="5593" xr:uid="{00000000-0005-0000-0000-0000D7150000}"/>
    <cellStyle name="Comma 8 3 2 5" xfId="5594" xr:uid="{00000000-0005-0000-0000-0000D8150000}"/>
    <cellStyle name="Comma 8 3 2 5 2" xfId="5595" xr:uid="{00000000-0005-0000-0000-0000D9150000}"/>
    <cellStyle name="Comma 8 3 2 6" xfId="5596" xr:uid="{00000000-0005-0000-0000-0000DA150000}"/>
    <cellStyle name="Comma 8 3 3" xfId="5597" xr:uid="{00000000-0005-0000-0000-0000DB150000}"/>
    <cellStyle name="Comma 8 3 3 2" xfId="5598" xr:uid="{00000000-0005-0000-0000-0000DC150000}"/>
    <cellStyle name="Comma 8 3 3 2 2" xfId="5599" xr:uid="{00000000-0005-0000-0000-0000DD150000}"/>
    <cellStyle name="Comma 8 3 3 2 2 2" xfId="5600" xr:uid="{00000000-0005-0000-0000-0000DE150000}"/>
    <cellStyle name="Comma 8 3 3 2 3" xfId="5601" xr:uid="{00000000-0005-0000-0000-0000DF150000}"/>
    <cellStyle name="Comma 8 3 3 3" xfId="5602" xr:uid="{00000000-0005-0000-0000-0000E0150000}"/>
    <cellStyle name="Comma 8 3 3 4" xfId="5603" xr:uid="{00000000-0005-0000-0000-0000E1150000}"/>
    <cellStyle name="Comma 8 3 3 4 2" xfId="5604" xr:uid="{00000000-0005-0000-0000-0000E2150000}"/>
    <cellStyle name="Comma 8 3 3 5" xfId="5605" xr:uid="{00000000-0005-0000-0000-0000E3150000}"/>
    <cellStyle name="Comma 8 3 4" xfId="5606" xr:uid="{00000000-0005-0000-0000-0000E4150000}"/>
    <cellStyle name="Comma 8 3 4 2" xfId="5607" xr:uid="{00000000-0005-0000-0000-0000E5150000}"/>
    <cellStyle name="Comma 8 3 4 2 2" xfId="5608" xr:uid="{00000000-0005-0000-0000-0000E6150000}"/>
    <cellStyle name="Comma 8 3 4 2 2 2" xfId="5609" xr:uid="{00000000-0005-0000-0000-0000E7150000}"/>
    <cellStyle name="Comma 8 3 4 2 3" xfId="5610" xr:uid="{00000000-0005-0000-0000-0000E8150000}"/>
    <cellStyle name="Comma 8 3 4 3" xfId="5611" xr:uid="{00000000-0005-0000-0000-0000E9150000}"/>
    <cellStyle name="Comma 8 3 4 3 2" xfId="5612" xr:uid="{00000000-0005-0000-0000-0000EA150000}"/>
    <cellStyle name="Comma 8 3 4 3 2 2" xfId="5613" xr:uid="{00000000-0005-0000-0000-0000EB150000}"/>
    <cellStyle name="Comma 8 3 4 3 3" xfId="5614" xr:uid="{00000000-0005-0000-0000-0000EC150000}"/>
    <cellStyle name="Comma 8 3 4 4" xfId="5615" xr:uid="{00000000-0005-0000-0000-0000ED150000}"/>
    <cellStyle name="Comma 8 3 4 5" xfId="5616" xr:uid="{00000000-0005-0000-0000-0000EE150000}"/>
    <cellStyle name="Comma 8 3 5" xfId="5617" xr:uid="{00000000-0005-0000-0000-0000EF150000}"/>
    <cellStyle name="Comma 8 3 5 2" xfId="5618" xr:uid="{00000000-0005-0000-0000-0000F0150000}"/>
    <cellStyle name="Comma 8 3 5 2 2" xfId="5619" xr:uid="{00000000-0005-0000-0000-0000F1150000}"/>
    <cellStyle name="Comma 8 3 5 3" xfId="5620" xr:uid="{00000000-0005-0000-0000-0000F2150000}"/>
    <cellStyle name="Comma 8 3 6" xfId="5621" xr:uid="{00000000-0005-0000-0000-0000F3150000}"/>
    <cellStyle name="Comma 8 3 6 2" xfId="5622" xr:uid="{00000000-0005-0000-0000-0000F4150000}"/>
    <cellStyle name="Comma 8 3 6 2 2" xfId="5623" xr:uid="{00000000-0005-0000-0000-0000F5150000}"/>
    <cellStyle name="Comma 8 3 6 3" xfId="5624" xr:uid="{00000000-0005-0000-0000-0000F6150000}"/>
    <cellStyle name="Comma 8 3 7" xfId="5625" xr:uid="{00000000-0005-0000-0000-0000F7150000}"/>
    <cellStyle name="Comma 8 3 8" xfId="5626" xr:uid="{00000000-0005-0000-0000-0000F8150000}"/>
    <cellStyle name="Comma 8 4" xfId="5627" xr:uid="{00000000-0005-0000-0000-0000F9150000}"/>
    <cellStyle name="Comma 8 5" xfId="5628" xr:uid="{00000000-0005-0000-0000-0000FA150000}"/>
    <cellStyle name="Comma 8 5 2" xfId="5629" xr:uid="{00000000-0005-0000-0000-0000FB150000}"/>
    <cellStyle name="Comma 8 5 2 2" xfId="5630" xr:uid="{00000000-0005-0000-0000-0000FC150000}"/>
    <cellStyle name="Comma 8 5 2 2 2" xfId="5631" xr:uid="{00000000-0005-0000-0000-0000FD150000}"/>
    <cellStyle name="Comma 8 5 2 2 2 2" xfId="5632" xr:uid="{00000000-0005-0000-0000-0000FE150000}"/>
    <cellStyle name="Comma 8 5 2 2 3" xfId="5633" xr:uid="{00000000-0005-0000-0000-0000FF150000}"/>
    <cellStyle name="Comma 8 5 2 3" xfId="5634" xr:uid="{00000000-0005-0000-0000-000000160000}"/>
    <cellStyle name="Comma 8 5 2 3 2" xfId="5635" xr:uid="{00000000-0005-0000-0000-000001160000}"/>
    <cellStyle name="Comma 8 5 2 3 2 2" xfId="5636" xr:uid="{00000000-0005-0000-0000-000002160000}"/>
    <cellStyle name="Comma 8 5 2 3 3" xfId="5637" xr:uid="{00000000-0005-0000-0000-000003160000}"/>
    <cellStyle name="Comma 8 5 2 4" xfId="5638" xr:uid="{00000000-0005-0000-0000-000004160000}"/>
    <cellStyle name="Comma 8 5 2 4 2" xfId="5639" xr:uid="{00000000-0005-0000-0000-000005160000}"/>
    <cellStyle name="Comma 8 5 2 5" xfId="5640" xr:uid="{00000000-0005-0000-0000-000006160000}"/>
    <cellStyle name="Comma 8 5 3" xfId="5641" xr:uid="{00000000-0005-0000-0000-000007160000}"/>
    <cellStyle name="Comma 8 5 3 2" xfId="5642" xr:uid="{00000000-0005-0000-0000-000008160000}"/>
    <cellStyle name="Comma 8 5 3 2 2" xfId="5643" xr:uid="{00000000-0005-0000-0000-000009160000}"/>
    <cellStyle name="Comma 8 5 3 2 2 2" xfId="5644" xr:uid="{00000000-0005-0000-0000-00000A160000}"/>
    <cellStyle name="Comma 8 5 3 2 3" xfId="5645" xr:uid="{00000000-0005-0000-0000-00000B160000}"/>
    <cellStyle name="Comma 8 5 3 3" xfId="5646" xr:uid="{00000000-0005-0000-0000-00000C160000}"/>
    <cellStyle name="Comma 8 5 3 3 2" xfId="5647" xr:uid="{00000000-0005-0000-0000-00000D160000}"/>
    <cellStyle name="Comma 8 5 3 4" xfId="5648" xr:uid="{00000000-0005-0000-0000-00000E160000}"/>
    <cellStyle name="Comma 8 5 4" xfId="5649" xr:uid="{00000000-0005-0000-0000-00000F160000}"/>
    <cellStyle name="Comma 8 5 5" xfId="5650" xr:uid="{00000000-0005-0000-0000-000010160000}"/>
    <cellStyle name="Comma 8 6" xfId="5651" xr:uid="{00000000-0005-0000-0000-000011160000}"/>
    <cellStyle name="Comma 8 6 2" xfId="5652" xr:uid="{00000000-0005-0000-0000-000012160000}"/>
    <cellStyle name="Comma 8 6 2 2" xfId="5653" xr:uid="{00000000-0005-0000-0000-000013160000}"/>
    <cellStyle name="Comma 8 6 2 2 2" xfId="5654" xr:uid="{00000000-0005-0000-0000-000014160000}"/>
    <cellStyle name="Comma 8 6 2 3" xfId="5655" xr:uid="{00000000-0005-0000-0000-000015160000}"/>
    <cellStyle name="Comma 8 6 3" xfId="5656" xr:uid="{00000000-0005-0000-0000-000016160000}"/>
    <cellStyle name="Comma 8 6 3 2" xfId="5657" xr:uid="{00000000-0005-0000-0000-000017160000}"/>
    <cellStyle name="Comma 8 6 3 2 2" xfId="5658" xr:uid="{00000000-0005-0000-0000-000018160000}"/>
    <cellStyle name="Comma 8 6 3 3" xfId="5659" xr:uid="{00000000-0005-0000-0000-000019160000}"/>
    <cellStyle name="Comma 8 6 4" xfId="5660" xr:uid="{00000000-0005-0000-0000-00001A160000}"/>
    <cellStyle name="Comma 8 6 4 2" xfId="5661" xr:uid="{00000000-0005-0000-0000-00001B160000}"/>
    <cellStyle name="Comma 8 6 5" xfId="5662" xr:uid="{00000000-0005-0000-0000-00001C160000}"/>
    <cellStyle name="Comma 8 7" xfId="5663" xr:uid="{00000000-0005-0000-0000-00001D160000}"/>
    <cellStyle name="Comma 8 7 2" xfId="5664" xr:uid="{00000000-0005-0000-0000-00001E160000}"/>
    <cellStyle name="Comma 8 7 2 2" xfId="5665" xr:uid="{00000000-0005-0000-0000-00001F160000}"/>
    <cellStyle name="Comma 8 7 2 2 2" xfId="5666" xr:uid="{00000000-0005-0000-0000-000020160000}"/>
    <cellStyle name="Comma 8 7 2 3" xfId="5667" xr:uid="{00000000-0005-0000-0000-000021160000}"/>
    <cellStyle name="Comma 8 7 3" xfId="5668" xr:uid="{00000000-0005-0000-0000-000022160000}"/>
    <cellStyle name="Comma 8 7 3 2" xfId="5669" xr:uid="{00000000-0005-0000-0000-000023160000}"/>
    <cellStyle name="Comma 8 7 4" xfId="5670" xr:uid="{00000000-0005-0000-0000-000024160000}"/>
    <cellStyle name="Comma 8 8" xfId="5671" xr:uid="{00000000-0005-0000-0000-000025160000}"/>
    <cellStyle name="Comma 82 2" xfId="5672" xr:uid="{00000000-0005-0000-0000-000026160000}"/>
    <cellStyle name="Comma 82 2 2" xfId="5673" xr:uid="{00000000-0005-0000-0000-000027160000}"/>
    <cellStyle name="Comma 82 2 3" xfId="5674" xr:uid="{00000000-0005-0000-0000-000028160000}"/>
    <cellStyle name="Comma 82 3" xfId="5675" xr:uid="{00000000-0005-0000-0000-000029160000}"/>
    <cellStyle name="Comma 82 4" xfId="5676" xr:uid="{00000000-0005-0000-0000-00002A160000}"/>
    <cellStyle name="Comma 83 2" xfId="5677" xr:uid="{00000000-0005-0000-0000-00002B160000}"/>
    <cellStyle name="Comma 83 2 2" xfId="5678" xr:uid="{00000000-0005-0000-0000-00002C160000}"/>
    <cellStyle name="Comma 83 2 3" xfId="5679" xr:uid="{00000000-0005-0000-0000-00002D160000}"/>
    <cellStyle name="Comma 83 3" xfId="5680" xr:uid="{00000000-0005-0000-0000-00002E160000}"/>
    <cellStyle name="Comma 83 4" xfId="5681" xr:uid="{00000000-0005-0000-0000-00002F160000}"/>
    <cellStyle name="Comma 84 2" xfId="5682" xr:uid="{00000000-0005-0000-0000-000030160000}"/>
    <cellStyle name="Comma 84 2 2" xfId="5683" xr:uid="{00000000-0005-0000-0000-000031160000}"/>
    <cellStyle name="Comma 84 2 3" xfId="5684" xr:uid="{00000000-0005-0000-0000-000032160000}"/>
    <cellStyle name="Comma 84 3" xfId="5685" xr:uid="{00000000-0005-0000-0000-000033160000}"/>
    <cellStyle name="Comma 84 4" xfId="5686" xr:uid="{00000000-0005-0000-0000-000034160000}"/>
    <cellStyle name="Comma 85 2" xfId="5687" xr:uid="{00000000-0005-0000-0000-000035160000}"/>
    <cellStyle name="Comma 85 2 2" xfId="5688" xr:uid="{00000000-0005-0000-0000-000036160000}"/>
    <cellStyle name="Comma 85 2 3" xfId="5689" xr:uid="{00000000-0005-0000-0000-000037160000}"/>
    <cellStyle name="Comma 85 3" xfId="5690" xr:uid="{00000000-0005-0000-0000-000038160000}"/>
    <cellStyle name="Comma 85 4" xfId="5691" xr:uid="{00000000-0005-0000-0000-000039160000}"/>
    <cellStyle name="Comma 86 2" xfId="5692" xr:uid="{00000000-0005-0000-0000-00003A160000}"/>
    <cellStyle name="Comma 86 2 2" xfId="5693" xr:uid="{00000000-0005-0000-0000-00003B160000}"/>
    <cellStyle name="Comma 86 2 3" xfId="5694" xr:uid="{00000000-0005-0000-0000-00003C160000}"/>
    <cellStyle name="Comma 86 3" xfId="5695" xr:uid="{00000000-0005-0000-0000-00003D160000}"/>
    <cellStyle name="Comma 86 4" xfId="5696" xr:uid="{00000000-0005-0000-0000-00003E160000}"/>
    <cellStyle name="Comma 88 2" xfId="5697" xr:uid="{00000000-0005-0000-0000-00003F160000}"/>
    <cellStyle name="Comma 88 2 2" xfId="5698" xr:uid="{00000000-0005-0000-0000-000040160000}"/>
    <cellStyle name="Comma 88 2 3" xfId="5699" xr:uid="{00000000-0005-0000-0000-000041160000}"/>
    <cellStyle name="Comma 88 3" xfId="5700" xr:uid="{00000000-0005-0000-0000-000042160000}"/>
    <cellStyle name="Comma 88 4" xfId="5701" xr:uid="{00000000-0005-0000-0000-000043160000}"/>
    <cellStyle name="Comma 89 2" xfId="5702" xr:uid="{00000000-0005-0000-0000-000044160000}"/>
    <cellStyle name="Comma 89 2 2" xfId="5703" xr:uid="{00000000-0005-0000-0000-000045160000}"/>
    <cellStyle name="Comma 89 2 3" xfId="5704" xr:uid="{00000000-0005-0000-0000-000046160000}"/>
    <cellStyle name="Comma 89 3" xfId="5705" xr:uid="{00000000-0005-0000-0000-000047160000}"/>
    <cellStyle name="Comma 89 4" xfId="5706" xr:uid="{00000000-0005-0000-0000-000048160000}"/>
    <cellStyle name="Comma 9" xfId="5707" xr:uid="{00000000-0005-0000-0000-000049160000}"/>
    <cellStyle name="Comma 9 2" xfId="5708" xr:uid="{00000000-0005-0000-0000-00004A160000}"/>
    <cellStyle name="Comma 9 2 10" xfId="5709" xr:uid="{00000000-0005-0000-0000-00004B160000}"/>
    <cellStyle name="Comma 9 2 11" xfId="5710" xr:uid="{00000000-0005-0000-0000-00004C160000}"/>
    <cellStyle name="Comma 9 2 12" xfId="5711" xr:uid="{00000000-0005-0000-0000-00004D160000}"/>
    <cellStyle name="Comma 9 2 13" xfId="5712" xr:uid="{00000000-0005-0000-0000-00004E160000}"/>
    <cellStyle name="Comma 9 2 14" xfId="5713" xr:uid="{00000000-0005-0000-0000-00004F160000}"/>
    <cellStyle name="Comma 9 2 15" xfId="5714" xr:uid="{00000000-0005-0000-0000-000050160000}"/>
    <cellStyle name="Comma 9 2 16" xfId="5715" xr:uid="{00000000-0005-0000-0000-000051160000}"/>
    <cellStyle name="Comma 9 2 17" xfId="5716" xr:uid="{00000000-0005-0000-0000-000052160000}"/>
    <cellStyle name="Comma 9 2 18" xfId="5717" xr:uid="{00000000-0005-0000-0000-000053160000}"/>
    <cellStyle name="Comma 9 2 19" xfId="5718" xr:uid="{00000000-0005-0000-0000-000054160000}"/>
    <cellStyle name="Comma 9 2 2" xfId="5719" xr:uid="{00000000-0005-0000-0000-000055160000}"/>
    <cellStyle name="Comma 9 2 20" xfId="5720" xr:uid="{00000000-0005-0000-0000-000056160000}"/>
    <cellStyle name="Comma 9 2 21" xfId="5721" xr:uid="{00000000-0005-0000-0000-000057160000}"/>
    <cellStyle name="Comma 9 2 22" xfId="5722" xr:uid="{00000000-0005-0000-0000-000058160000}"/>
    <cellStyle name="Comma 9 2 23" xfId="5723" xr:uid="{00000000-0005-0000-0000-000059160000}"/>
    <cellStyle name="Comma 9 2 24" xfId="5724" xr:uid="{00000000-0005-0000-0000-00005A160000}"/>
    <cellStyle name="Comma 9 2 25" xfId="5725" xr:uid="{00000000-0005-0000-0000-00005B160000}"/>
    <cellStyle name="Comma 9 2 26" xfId="5726" xr:uid="{00000000-0005-0000-0000-00005C160000}"/>
    <cellStyle name="Comma 9 2 27" xfId="5727" xr:uid="{00000000-0005-0000-0000-00005D160000}"/>
    <cellStyle name="Comma 9 2 3" xfId="5728" xr:uid="{00000000-0005-0000-0000-00005E160000}"/>
    <cellStyle name="Comma 9 2 4" xfId="5729" xr:uid="{00000000-0005-0000-0000-00005F160000}"/>
    <cellStyle name="Comma 9 2 5" xfId="5730" xr:uid="{00000000-0005-0000-0000-000060160000}"/>
    <cellStyle name="Comma 9 2 6" xfId="5731" xr:uid="{00000000-0005-0000-0000-000061160000}"/>
    <cellStyle name="Comma 9 2 7" xfId="5732" xr:uid="{00000000-0005-0000-0000-000062160000}"/>
    <cellStyle name="Comma 9 2 8" xfId="5733" xr:uid="{00000000-0005-0000-0000-000063160000}"/>
    <cellStyle name="Comma 9 2 9" xfId="5734" xr:uid="{00000000-0005-0000-0000-000064160000}"/>
    <cellStyle name="Comma 9 3" xfId="5735" xr:uid="{00000000-0005-0000-0000-000065160000}"/>
    <cellStyle name="Comma 9 3 2" xfId="5736" xr:uid="{00000000-0005-0000-0000-000066160000}"/>
    <cellStyle name="Comma 9 3 2 2" xfId="5737" xr:uid="{00000000-0005-0000-0000-000067160000}"/>
    <cellStyle name="Comma 9 3 2 2 2" xfId="5738" xr:uid="{00000000-0005-0000-0000-000068160000}"/>
    <cellStyle name="Comma 9 3 2 2 2 2" xfId="5739" xr:uid="{00000000-0005-0000-0000-000069160000}"/>
    <cellStyle name="Comma 9 3 2 2 2 2 2" xfId="5740" xr:uid="{00000000-0005-0000-0000-00006A160000}"/>
    <cellStyle name="Comma 9 3 2 2 2 3" xfId="5741" xr:uid="{00000000-0005-0000-0000-00006B160000}"/>
    <cellStyle name="Comma 9 3 2 2 3" xfId="5742" xr:uid="{00000000-0005-0000-0000-00006C160000}"/>
    <cellStyle name="Comma 9 3 2 2 3 2" xfId="5743" xr:uid="{00000000-0005-0000-0000-00006D160000}"/>
    <cellStyle name="Comma 9 3 2 2 4" xfId="5744" xr:uid="{00000000-0005-0000-0000-00006E160000}"/>
    <cellStyle name="Comma 9 3 2 3" xfId="5745" xr:uid="{00000000-0005-0000-0000-00006F160000}"/>
    <cellStyle name="Comma 9 3 2 3 2" xfId="5746" xr:uid="{00000000-0005-0000-0000-000070160000}"/>
    <cellStyle name="Comma 9 3 2 3 2 2" xfId="5747" xr:uid="{00000000-0005-0000-0000-000071160000}"/>
    <cellStyle name="Comma 9 3 2 3 3" xfId="5748" xr:uid="{00000000-0005-0000-0000-000072160000}"/>
    <cellStyle name="Comma 9 3 2 4" xfId="5749" xr:uid="{00000000-0005-0000-0000-000073160000}"/>
    <cellStyle name="Comma 9 3 2 4 2" xfId="5750" xr:uid="{00000000-0005-0000-0000-000074160000}"/>
    <cellStyle name="Comma 9 3 2 4 2 2" xfId="5751" xr:uid="{00000000-0005-0000-0000-000075160000}"/>
    <cellStyle name="Comma 9 3 2 4 3" xfId="5752" xr:uid="{00000000-0005-0000-0000-000076160000}"/>
    <cellStyle name="Comma 9 3 2 5" xfId="5753" xr:uid="{00000000-0005-0000-0000-000077160000}"/>
    <cellStyle name="Comma 9 3 2 5 2" xfId="5754" xr:uid="{00000000-0005-0000-0000-000078160000}"/>
    <cellStyle name="Comma 9 3 2 6" xfId="5755" xr:uid="{00000000-0005-0000-0000-000079160000}"/>
    <cellStyle name="Comma 9 3 3" xfId="5756" xr:uid="{00000000-0005-0000-0000-00007A160000}"/>
    <cellStyle name="Comma 9 3 3 2" xfId="5757" xr:uid="{00000000-0005-0000-0000-00007B160000}"/>
    <cellStyle name="Comma 9 3 3 2 2" xfId="5758" xr:uid="{00000000-0005-0000-0000-00007C160000}"/>
    <cellStyle name="Comma 9 3 3 2 2 2" xfId="5759" xr:uid="{00000000-0005-0000-0000-00007D160000}"/>
    <cellStyle name="Comma 9 3 3 2 3" xfId="5760" xr:uid="{00000000-0005-0000-0000-00007E160000}"/>
    <cellStyle name="Comma 9 3 3 3" xfId="5761" xr:uid="{00000000-0005-0000-0000-00007F160000}"/>
    <cellStyle name="Comma 9 3 3 3 2" xfId="5762" xr:uid="{00000000-0005-0000-0000-000080160000}"/>
    <cellStyle name="Comma 9 3 3 3 2 2" xfId="5763" xr:uid="{00000000-0005-0000-0000-000081160000}"/>
    <cellStyle name="Comma 9 3 3 3 3" xfId="5764" xr:uid="{00000000-0005-0000-0000-000082160000}"/>
    <cellStyle name="Comma 9 3 3 4" xfId="5765" xr:uid="{00000000-0005-0000-0000-000083160000}"/>
    <cellStyle name="Comma 9 3 3 4 2" xfId="5766" xr:uid="{00000000-0005-0000-0000-000084160000}"/>
    <cellStyle name="Comma 9 3 3 5" xfId="5767" xr:uid="{00000000-0005-0000-0000-000085160000}"/>
    <cellStyle name="Comma 9 3 4" xfId="5768" xr:uid="{00000000-0005-0000-0000-000086160000}"/>
    <cellStyle name="Comma 9 3 4 2" xfId="5769" xr:uid="{00000000-0005-0000-0000-000087160000}"/>
    <cellStyle name="Comma 9 3 4 2 2" xfId="5770" xr:uid="{00000000-0005-0000-0000-000088160000}"/>
    <cellStyle name="Comma 9 3 4 3" xfId="5771" xr:uid="{00000000-0005-0000-0000-000089160000}"/>
    <cellStyle name="Comma 9 3 5" xfId="5772" xr:uid="{00000000-0005-0000-0000-00008A160000}"/>
    <cellStyle name="Comma 9 3 6" xfId="5773" xr:uid="{00000000-0005-0000-0000-00008B160000}"/>
    <cellStyle name="Comma 9 4" xfId="5774" xr:uid="{00000000-0005-0000-0000-00008C160000}"/>
    <cellStyle name="Comma 9 4 2" xfId="5775" xr:uid="{00000000-0005-0000-0000-00008D160000}"/>
    <cellStyle name="Comma 9 4 2 2" xfId="5776" xr:uid="{00000000-0005-0000-0000-00008E160000}"/>
    <cellStyle name="Comma 9 4 2 2 2" xfId="5777" xr:uid="{00000000-0005-0000-0000-00008F160000}"/>
    <cellStyle name="Comma 9 4 2 2 2 2" xfId="5778" xr:uid="{00000000-0005-0000-0000-000090160000}"/>
    <cellStyle name="Comma 9 4 2 2 3" xfId="5779" xr:uid="{00000000-0005-0000-0000-000091160000}"/>
    <cellStyle name="Comma 9 4 2 3" xfId="5780" xr:uid="{00000000-0005-0000-0000-000092160000}"/>
    <cellStyle name="Comma 9 4 2 3 2" xfId="5781" xr:uid="{00000000-0005-0000-0000-000093160000}"/>
    <cellStyle name="Comma 9 4 2 4" xfId="5782" xr:uid="{00000000-0005-0000-0000-000094160000}"/>
    <cellStyle name="Comma 9 4 3" xfId="5783" xr:uid="{00000000-0005-0000-0000-000095160000}"/>
    <cellStyle name="Comma 9 4 3 2" xfId="5784" xr:uid="{00000000-0005-0000-0000-000096160000}"/>
    <cellStyle name="Comma 9 4 3 2 2" xfId="5785" xr:uid="{00000000-0005-0000-0000-000097160000}"/>
    <cellStyle name="Comma 9 4 3 3" xfId="5786" xr:uid="{00000000-0005-0000-0000-000098160000}"/>
    <cellStyle name="Comma 9 4 4" xfId="5787" xr:uid="{00000000-0005-0000-0000-000099160000}"/>
    <cellStyle name="Comma 9 4 4 2" xfId="5788" xr:uid="{00000000-0005-0000-0000-00009A160000}"/>
    <cellStyle name="Comma 9 4 4 2 2" xfId="5789" xr:uid="{00000000-0005-0000-0000-00009B160000}"/>
    <cellStyle name="Comma 9 4 4 3" xfId="5790" xr:uid="{00000000-0005-0000-0000-00009C160000}"/>
    <cellStyle name="Comma 9 4 5" xfId="5791" xr:uid="{00000000-0005-0000-0000-00009D160000}"/>
    <cellStyle name="Comma 9 4 5 2" xfId="5792" xr:uid="{00000000-0005-0000-0000-00009E160000}"/>
    <cellStyle name="Comma 9 4 6" xfId="5793" xr:uid="{00000000-0005-0000-0000-00009F160000}"/>
    <cellStyle name="Comma 9 5" xfId="5794" xr:uid="{00000000-0005-0000-0000-0000A0160000}"/>
    <cellStyle name="Comma 9 5 2" xfId="5795" xr:uid="{00000000-0005-0000-0000-0000A1160000}"/>
    <cellStyle name="Comma 9 5 2 2" xfId="5796" xr:uid="{00000000-0005-0000-0000-0000A2160000}"/>
    <cellStyle name="Comma 9 5 2 2 2" xfId="5797" xr:uid="{00000000-0005-0000-0000-0000A3160000}"/>
    <cellStyle name="Comma 9 5 2 3" xfId="5798" xr:uid="{00000000-0005-0000-0000-0000A4160000}"/>
    <cellStyle name="Comma 9 5 3" xfId="5799" xr:uid="{00000000-0005-0000-0000-0000A5160000}"/>
    <cellStyle name="Comma 9 5 4" xfId="5800" xr:uid="{00000000-0005-0000-0000-0000A6160000}"/>
    <cellStyle name="Comma 9 5 4 2" xfId="5801" xr:uid="{00000000-0005-0000-0000-0000A7160000}"/>
    <cellStyle name="Comma 9 6" xfId="5802" xr:uid="{00000000-0005-0000-0000-0000A8160000}"/>
    <cellStyle name="Comma 9 6 2" xfId="5803" xr:uid="{00000000-0005-0000-0000-0000A9160000}"/>
    <cellStyle name="Comma 9 6 2 2" xfId="5804" xr:uid="{00000000-0005-0000-0000-0000AA160000}"/>
    <cellStyle name="Comma 9 6 2 2 2" xfId="5805" xr:uid="{00000000-0005-0000-0000-0000AB160000}"/>
    <cellStyle name="Comma 9 6 2 3" xfId="5806" xr:uid="{00000000-0005-0000-0000-0000AC160000}"/>
    <cellStyle name="Comma 9 6 3" xfId="5807" xr:uid="{00000000-0005-0000-0000-0000AD160000}"/>
    <cellStyle name="Comma 9 6 3 2" xfId="5808" xr:uid="{00000000-0005-0000-0000-0000AE160000}"/>
    <cellStyle name="Comma 9 6 4" xfId="5809" xr:uid="{00000000-0005-0000-0000-0000AF160000}"/>
    <cellStyle name="Comma 9 7" xfId="5810" xr:uid="{00000000-0005-0000-0000-0000B0160000}"/>
    <cellStyle name="Comma 9 7 2" xfId="5811" xr:uid="{00000000-0005-0000-0000-0000B1160000}"/>
    <cellStyle name="Comma 9 7 2 2" xfId="5812" xr:uid="{00000000-0005-0000-0000-0000B2160000}"/>
    <cellStyle name="Comma 9 7 3" xfId="5813" xr:uid="{00000000-0005-0000-0000-0000B3160000}"/>
    <cellStyle name="Comma 9 8" xfId="5814" xr:uid="{00000000-0005-0000-0000-0000B4160000}"/>
    <cellStyle name="Comma 9 9" xfId="5815" xr:uid="{00000000-0005-0000-0000-0000B5160000}"/>
    <cellStyle name="Comma 90 2" xfId="5816" xr:uid="{00000000-0005-0000-0000-0000B6160000}"/>
    <cellStyle name="Comma 90 2 2" xfId="5817" xr:uid="{00000000-0005-0000-0000-0000B7160000}"/>
    <cellStyle name="Comma 90 2 3" xfId="5818" xr:uid="{00000000-0005-0000-0000-0000B8160000}"/>
    <cellStyle name="Comma 90 3" xfId="5819" xr:uid="{00000000-0005-0000-0000-0000B9160000}"/>
    <cellStyle name="Comma 90 4" xfId="5820" xr:uid="{00000000-0005-0000-0000-0000BA160000}"/>
    <cellStyle name="Comma 91 2" xfId="5821" xr:uid="{00000000-0005-0000-0000-0000BB160000}"/>
    <cellStyle name="Comma 91 2 2" xfId="5822" xr:uid="{00000000-0005-0000-0000-0000BC160000}"/>
    <cellStyle name="Comma 91 2 3" xfId="5823" xr:uid="{00000000-0005-0000-0000-0000BD160000}"/>
    <cellStyle name="Comma 91 3" xfId="5824" xr:uid="{00000000-0005-0000-0000-0000BE160000}"/>
    <cellStyle name="Comma 91 4" xfId="5825" xr:uid="{00000000-0005-0000-0000-0000BF160000}"/>
    <cellStyle name="Comma 94 2" xfId="5826" xr:uid="{00000000-0005-0000-0000-0000C0160000}"/>
    <cellStyle name="Comma 94 2 2" xfId="5827" xr:uid="{00000000-0005-0000-0000-0000C1160000}"/>
    <cellStyle name="Comma 94 2 3" xfId="5828" xr:uid="{00000000-0005-0000-0000-0000C2160000}"/>
    <cellStyle name="Comma 94 3" xfId="5829" xr:uid="{00000000-0005-0000-0000-0000C3160000}"/>
    <cellStyle name="Comma 94 4" xfId="5830" xr:uid="{00000000-0005-0000-0000-0000C4160000}"/>
    <cellStyle name="Comma 95 2" xfId="5831" xr:uid="{00000000-0005-0000-0000-0000C5160000}"/>
    <cellStyle name="Comma 95 2 2" xfId="5832" xr:uid="{00000000-0005-0000-0000-0000C6160000}"/>
    <cellStyle name="Comma 95 2 3" xfId="5833" xr:uid="{00000000-0005-0000-0000-0000C7160000}"/>
    <cellStyle name="Comma 95 3" xfId="5834" xr:uid="{00000000-0005-0000-0000-0000C8160000}"/>
    <cellStyle name="Comma 95 4" xfId="5835" xr:uid="{00000000-0005-0000-0000-0000C9160000}"/>
    <cellStyle name="Excel_BuiltIn_Comma 2" xfId="5836" xr:uid="{00000000-0005-0000-0000-0000CA160000}"/>
    <cellStyle name="Hyperlink 2" xfId="5837" xr:uid="{00000000-0005-0000-0000-0000CB160000}"/>
    <cellStyle name="Hyperlink 2 2" xfId="5838" xr:uid="{00000000-0005-0000-0000-0000CC160000}"/>
    <cellStyle name="Hyperlink 2 2 2" xfId="5839" xr:uid="{00000000-0005-0000-0000-0000CD160000}"/>
    <cellStyle name="Hyperlink 2_Draft Budget_Term 1 March 09" xfId="5840" xr:uid="{00000000-0005-0000-0000-0000CE160000}"/>
    <cellStyle name="Hyperlink 3" xfId="5841" xr:uid="{00000000-0005-0000-0000-0000CF160000}"/>
    <cellStyle name="Hyperlink 4" xfId="5842" xr:uid="{00000000-0005-0000-0000-0000D0160000}"/>
    <cellStyle name="Hyperlink 5" xfId="5843" xr:uid="{00000000-0005-0000-0000-0000D1160000}"/>
    <cellStyle name="Hyperlink 6" xfId="10749" xr:uid="{B927AD6E-0831-4733-81C4-F7BC2501ACB6}"/>
    <cellStyle name="imf-one decimal" xfId="5844" xr:uid="{00000000-0005-0000-0000-0000D2160000}"/>
    <cellStyle name="imf-zero decimal" xfId="5845" xr:uid="{00000000-0005-0000-0000-0000D3160000}"/>
    <cellStyle name="Manual" xfId="5846" xr:uid="{00000000-0005-0000-0000-0000D4160000}"/>
    <cellStyle name="Milliers [0]_Encours - Apr rééch" xfId="5847" xr:uid="{00000000-0005-0000-0000-0000D5160000}"/>
    <cellStyle name="Milliers_Encours - Apr rééch" xfId="5848" xr:uid="{00000000-0005-0000-0000-0000D6160000}"/>
    <cellStyle name="Monétaire [0]_Encours - Apr rééch" xfId="5849" xr:uid="{00000000-0005-0000-0000-0000D7160000}"/>
    <cellStyle name="Monétaire_Encours - Apr rééch" xfId="5850" xr:uid="{00000000-0005-0000-0000-0000D8160000}"/>
    <cellStyle name="Normal" xfId="0" builtinId="0"/>
    <cellStyle name="Normal - Style1" xfId="5851" xr:uid="{00000000-0005-0000-0000-0000DA160000}"/>
    <cellStyle name="Normal - Style2" xfId="5852" xr:uid="{00000000-0005-0000-0000-0000DB160000}"/>
    <cellStyle name="Normal - Style3" xfId="5853" xr:uid="{00000000-0005-0000-0000-0000DC160000}"/>
    <cellStyle name="Normal - Style4" xfId="5854" xr:uid="{00000000-0005-0000-0000-0000DD160000}"/>
    <cellStyle name="Normal 10" xfId="5855" xr:uid="{00000000-0005-0000-0000-0000DE160000}"/>
    <cellStyle name="Normal 10 10" xfId="5856" xr:uid="{00000000-0005-0000-0000-0000DF160000}"/>
    <cellStyle name="Normal 10 11" xfId="5857" xr:uid="{00000000-0005-0000-0000-0000E0160000}"/>
    <cellStyle name="Normal 10 12" xfId="5858" xr:uid="{00000000-0005-0000-0000-0000E1160000}"/>
    <cellStyle name="Normal 10 13" xfId="5859" xr:uid="{00000000-0005-0000-0000-0000E2160000}"/>
    <cellStyle name="Normal 10 14" xfId="5860" xr:uid="{00000000-0005-0000-0000-0000E3160000}"/>
    <cellStyle name="Normal 10 15" xfId="5861" xr:uid="{00000000-0005-0000-0000-0000E4160000}"/>
    <cellStyle name="Normal 10 16" xfId="5862" xr:uid="{00000000-0005-0000-0000-0000E5160000}"/>
    <cellStyle name="Normal 10 17" xfId="5863" xr:uid="{00000000-0005-0000-0000-0000E6160000}"/>
    <cellStyle name="Normal 10 18" xfId="5864" xr:uid="{00000000-0005-0000-0000-0000E7160000}"/>
    <cellStyle name="Normal 10 19" xfId="5865" xr:uid="{00000000-0005-0000-0000-0000E8160000}"/>
    <cellStyle name="Normal 10 2" xfId="5866" xr:uid="{00000000-0005-0000-0000-0000E9160000}"/>
    <cellStyle name="Normal 10 2 2" xfId="5867" xr:uid="{00000000-0005-0000-0000-0000EA160000}"/>
    <cellStyle name="Normal 10 2 2 2" xfId="5868" xr:uid="{00000000-0005-0000-0000-0000EB160000}"/>
    <cellStyle name="Normal 10 2 2 2 2" xfId="5869" xr:uid="{00000000-0005-0000-0000-0000EC160000}"/>
    <cellStyle name="Normal 10 2 2 2 2 2" xfId="5870" xr:uid="{00000000-0005-0000-0000-0000ED160000}"/>
    <cellStyle name="Normal 10 2 2 2 2 2 2" xfId="5871" xr:uid="{00000000-0005-0000-0000-0000EE160000}"/>
    <cellStyle name="Normal 10 2 2 2 2 3" xfId="5872" xr:uid="{00000000-0005-0000-0000-0000EF160000}"/>
    <cellStyle name="Normal 10 2 2 2 3" xfId="5873" xr:uid="{00000000-0005-0000-0000-0000F0160000}"/>
    <cellStyle name="Normal 10 2 2 2 3 2" xfId="5874" xr:uid="{00000000-0005-0000-0000-0000F1160000}"/>
    <cellStyle name="Normal 10 2 2 2 4" xfId="5875" xr:uid="{00000000-0005-0000-0000-0000F2160000}"/>
    <cellStyle name="Normal 10 2 2 3" xfId="5876" xr:uid="{00000000-0005-0000-0000-0000F3160000}"/>
    <cellStyle name="Normal 10 2 2 3 2" xfId="5877" xr:uid="{00000000-0005-0000-0000-0000F4160000}"/>
    <cellStyle name="Normal 10 2 2 3 2 2" xfId="5878" xr:uid="{00000000-0005-0000-0000-0000F5160000}"/>
    <cellStyle name="Normal 10 2 2 3 3" xfId="5879" xr:uid="{00000000-0005-0000-0000-0000F6160000}"/>
    <cellStyle name="Normal 10 2 2 4" xfId="5880" xr:uid="{00000000-0005-0000-0000-0000F7160000}"/>
    <cellStyle name="Normal 10 2 2 4 2" xfId="5881" xr:uid="{00000000-0005-0000-0000-0000F8160000}"/>
    <cellStyle name="Normal 10 2 2 4 2 2" xfId="5882" xr:uid="{00000000-0005-0000-0000-0000F9160000}"/>
    <cellStyle name="Normal 10 2 2 4 3" xfId="5883" xr:uid="{00000000-0005-0000-0000-0000FA160000}"/>
    <cellStyle name="Normal 10 2 2 5" xfId="5884" xr:uid="{00000000-0005-0000-0000-0000FB160000}"/>
    <cellStyle name="Normal 10 2 2 5 2" xfId="5885" xr:uid="{00000000-0005-0000-0000-0000FC160000}"/>
    <cellStyle name="Normal 10 2 2 6" xfId="5886" xr:uid="{00000000-0005-0000-0000-0000FD160000}"/>
    <cellStyle name="Normal 10 2 3" xfId="5887" xr:uid="{00000000-0005-0000-0000-0000FE160000}"/>
    <cellStyle name="Normal 10 2 3 2" xfId="5888" xr:uid="{00000000-0005-0000-0000-0000FF160000}"/>
    <cellStyle name="Normal 10 2 3 2 2" xfId="5889" xr:uid="{00000000-0005-0000-0000-000000170000}"/>
    <cellStyle name="Normal 10 2 3 2 2 2" xfId="5890" xr:uid="{00000000-0005-0000-0000-000001170000}"/>
    <cellStyle name="Normal 10 2 3 2 3" xfId="5891" xr:uid="{00000000-0005-0000-0000-000002170000}"/>
    <cellStyle name="Normal 10 2 3 3" xfId="5892" xr:uid="{00000000-0005-0000-0000-000003170000}"/>
    <cellStyle name="Normal 10 2 3 3 2" xfId="5893" xr:uid="{00000000-0005-0000-0000-000004170000}"/>
    <cellStyle name="Normal 10 2 3 4" xfId="5894" xr:uid="{00000000-0005-0000-0000-000005170000}"/>
    <cellStyle name="Normal 10 2 4" xfId="5895" xr:uid="{00000000-0005-0000-0000-000006170000}"/>
    <cellStyle name="Normal 10 2 4 2" xfId="5896" xr:uid="{00000000-0005-0000-0000-000007170000}"/>
    <cellStyle name="Normal 10 2 4 2 2" xfId="5897" xr:uid="{00000000-0005-0000-0000-000008170000}"/>
    <cellStyle name="Normal 10 2 4 3" xfId="5898" xr:uid="{00000000-0005-0000-0000-000009170000}"/>
    <cellStyle name="Normal 10 2 5" xfId="5899" xr:uid="{00000000-0005-0000-0000-00000A170000}"/>
    <cellStyle name="Normal 10 2 5 2" xfId="5900" xr:uid="{00000000-0005-0000-0000-00000B170000}"/>
    <cellStyle name="Normal 10 2 5 2 2" xfId="5901" xr:uid="{00000000-0005-0000-0000-00000C170000}"/>
    <cellStyle name="Normal 10 2 5 3" xfId="5902" xr:uid="{00000000-0005-0000-0000-00000D170000}"/>
    <cellStyle name="Normal 10 2 6" xfId="5903" xr:uid="{00000000-0005-0000-0000-00000E170000}"/>
    <cellStyle name="Normal 10 2 7" xfId="5904" xr:uid="{00000000-0005-0000-0000-00000F170000}"/>
    <cellStyle name="Normal 10 2 7 2" xfId="5905" xr:uid="{00000000-0005-0000-0000-000010170000}"/>
    <cellStyle name="Normal 10 2 8" xfId="5906" xr:uid="{00000000-0005-0000-0000-000011170000}"/>
    <cellStyle name="Normal 10 20" xfId="5907" xr:uid="{00000000-0005-0000-0000-000012170000}"/>
    <cellStyle name="Normal 10 21" xfId="5908" xr:uid="{00000000-0005-0000-0000-000013170000}"/>
    <cellStyle name="Normal 10 22" xfId="5909" xr:uid="{00000000-0005-0000-0000-000014170000}"/>
    <cellStyle name="Normal 10 22 2" xfId="5910" xr:uid="{00000000-0005-0000-0000-000015170000}"/>
    <cellStyle name="Normal 10 22 2 2" xfId="5911" xr:uid="{00000000-0005-0000-0000-000016170000}"/>
    <cellStyle name="Normal 10 22 3" xfId="5912" xr:uid="{00000000-0005-0000-0000-000017170000}"/>
    <cellStyle name="Normal 10 23" xfId="5913" xr:uid="{00000000-0005-0000-0000-000018170000}"/>
    <cellStyle name="Normal 10 23 2" xfId="5914" xr:uid="{00000000-0005-0000-0000-000019170000}"/>
    <cellStyle name="Normal 10 23 2 2" xfId="5915" xr:uid="{00000000-0005-0000-0000-00001A170000}"/>
    <cellStyle name="Normal 10 23 3" xfId="5916" xr:uid="{00000000-0005-0000-0000-00001B170000}"/>
    <cellStyle name="Normal 10 24" xfId="5917" xr:uid="{00000000-0005-0000-0000-00001C170000}"/>
    <cellStyle name="Normal 10 24 2" xfId="5918" xr:uid="{00000000-0005-0000-0000-00001D170000}"/>
    <cellStyle name="Normal 10 25" xfId="5919" xr:uid="{00000000-0005-0000-0000-00001E170000}"/>
    <cellStyle name="Normal 10 3" xfId="5920" xr:uid="{00000000-0005-0000-0000-00001F170000}"/>
    <cellStyle name="Normal 10 4" xfId="5921" xr:uid="{00000000-0005-0000-0000-000020170000}"/>
    <cellStyle name="Normal 10 4 2" xfId="5922" xr:uid="{00000000-0005-0000-0000-000021170000}"/>
    <cellStyle name="Normal 10 4 2 2" xfId="5923" xr:uid="{00000000-0005-0000-0000-000022170000}"/>
    <cellStyle name="Normal 10 4 2 2 2" xfId="5924" xr:uid="{00000000-0005-0000-0000-000023170000}"/>
    <cellStyle name="Normal 10 4 2 2 2 2" xfId="5925" xr:uid="{00000000-0005-0000-0000-000024170000}"/>
    <cellStyle name="Normal 10 4 2 2 3" xfId="5926" xr:uid="{00000000-0005-0000-0000-000025170000}"/>
    <cellStyle name="Normal 10 4 2 3" xfId="5927" xr:uid="{00000000-0005-0000-0000-000026170000}"/>
    <cellStyle name="Normal 10 4 2 3 2" xfId="5928" xr:uid="{00000000-0005-0000-0000-000027170000}"/>
    <cellStyle name="Normal 10 4 2 4" xfId="5929" xr:uid="{00000000-0005-0000-0000-000028170000}"/>
    <cellStyle name="Normal 10 4 3" xfId="5930" xr:uid="{00000000-0005-0000-0000-000029170000}"/>
    <cellStyle name="Normal 10 4 3 2" xfId="5931" xr:uid="{00000000-0005-0000-0000-00002A170000}"/>
    <cellStyle name="Normal 10 4 3 2 2" xfId="5932" xr:uid="{00000000-0005-0000-0000-00002B170000}"/>
    <cellStyle name="Normal 10 4 3 3" xfId="5933" xr:uid="{00000000-0005-0000-0000-00002C170000}"/>
    <cellStyle name="Normal 10 4 4" xfId="5934" xr:uid="{00000000-0005-0000-0000-00002D170000}"/>
    <cellStyle name="Normal 10 4 5" xfId="5935" xr:uid="{00000000-0005-0000-0000-00002E170000}"/>
    <cellStyle name="Normal 10 4 5 2" xfId="5936" xr:uid="{00000000-0005-0000-0000-00002F170000}"/>
    <cellStyle name="Normal 10 4 6" xfId="5937" xr:uid="{00000000-0005-0000-0000-000030170000}"/>
    <cellStyle name="Normal 10 5" xfId="5938" xr:uid="{00000000-0005-0000-0000-000031170000}"/>
    <cellStyle name="Normal 10 5 2" xfId="5939" xr:uid="{00000000-0005-0000-0000-000032170000}"/>
    <cellStyle name="Normal 10 5 3" xfId="5940" xr:uid="{00000000-0005-0000-0000-000033170000}"/>
    <cellStyle name="Normal 10 6" xfId="5941" xr:uid="{00000000-0005-0000-0000-000034170000}"/>
    <cellStyle name="Normal 10 6 2" xfId="5942" xr:uid="{00000000-0005-0000-0000-000035170000}"/>
    <cellStyle name="Normal 10 6 2 2" xfId="5943" xr:uid="{00000000-0005-0000-0000-000036170000}"/>
    <cellStyle name="Normal 10 6 2 2 2" xfId="5944" xr:uid="{00000000-0005-0000-0000-000037170000}"/>
    <cellStyle name="Normal 10 6 2 3" xfId="5945" xr:uid="{00000000-0005-0000-0000-000038170000}"/>
    <cellStyle name="Normal 10 6 3" xfId="5946" xr:uid="{00000000-0005-0000-0000-000039170000}"/>
    <cellStyle name="Normal 10 6 4" xfId="5947" xr:uid="{00000000-0005-0000-0000-00003A170000}"/>
    <cellStyle name="Normal 10 6 4 2" xfId="5948" xr:uid="{00000000-0005-0000-0000-00003B170000}"/>
    <cellStyle name="Normal 10 6 5" xfId="5949" xr:uid="{00000000-0005-0000-0000-00003C170000}"/>
    <cellStyle name="Normal 10 7" xfId="5950" xr:uid="{00000000-0005-0000-0000-00003D170000}"/>
    <cellStyle name="Normal 10 7 2" xfId="5951" xr:uid="{00000000-0005-0000-0000-00003E170000}"/>
    <cellStyle name="Normal 10 7 3" xfId="5952" xr:uid="{00000000-0005-0000-0000-00003F170000}"/>
    <cellStyle name="Normal 10 7 3 2" xfId="5953" xr:uid="{00000000-0005-0000-0000-000040170000}"/>
    <cellStyle name="Normal 10 7 4" xfId="5954" xr:uid="{00000000-0005-0000-0000-000041170000}"/>
    <cellStyle name="Normal 10 8" xfId="5955" xr:uid="{00000000-0005-0000-0000-000042170000}"/>
    <cellStyle name="Normal 10 9" xfId="5956" xr:uid="{00000000-0005-0000-0000-000043170000}"/>
    <cellStyle name="Normal 11" xfId="5957" xr:uid="{00000000-0005-0000-0000-000044170000}"/>
    <cellStyle name="Normal 11 10" xfId="5958" xr:uid="{00000000-0005-0000-0000-000045170000}"/>
    <cellStyle name="Normal 11 11" xfId="5959" xr:uid="{00000000-0005-0000-0000-000046170000}"/>
    <cellStyle name="Normal 11 12" xfId="5960" xr:uid="{00000000-0005-0000-0000-000047170000}"/>
    <cellStyle name="Normal 11 13" xfId="5961" xr:uid="{00000000-0005-0000-0000-000048170000}"/>
    <cellStyle name="Normal 11 14" xfId="5962" xr:uid="{00000000-0005-0000-0000-000049170000}"/>
    <cellStyle name="Normal 11 15" xfId="5963" xr:uid="{00000000-0005-0000-0000-00004A170000}"/>
    <cellStyle name="Normal 11 16" xfId="5964" xr:uid="{00000000-0005-0000-0000-00004B170000}"/>
    <cellStyle name="Normal 11 17" xfId="5965" xr:uid="{00000000-0005-0000-0000-00004C170000}"/>
    <cellStyle name="Normal 11 18" xfId="5966" xr:uid="{00000000-0005-0000-0000-00004D170000}"/>
    <cellStyle name="Normal 11 19" xfId="5967" xr:uid="{00000000-0005-0000-0000-00004E170000}"/>
    <cellStyle name="Normal 11 2" xfId="5968" xr:uid="{00000000-0005-0000-0000-00004F170000}"/>
    <cellStyle name="Normal 11 2 2" xfId="5969" xr:uid="{00000000-0005-0000-0000-000050170000}"/>
    <cellStyle name="Normal 11 2 2 2" xfId="5970" xr:uid="{00000000-0005-0000-0000-000051170000}"/>
    <cellStyle name="Normal 11 2 2 2 2" xfId="5971" xr:uid="{00000000-0005-0000-0000-000052170000}"/>
    <cellStyle name="Normal 11 2 2 2 2 2" xfId="5972" xr:uid="{00000000-0005-0000-0000-000053170000}"/>
    <cellStyle name="Normal 11 2 2 2 2 2 2" xfId="5973" xr:uid="{00000000-0005-0000-0000-000054170000}"/>
    <cellStyle name="Normal 11 2 2 2 2 3" xfId="5974" xr:uid="{00000000-0005-0000-0000-000055170000}"/>
    <cellStyle name="Normal 11 2 2 2 3" xfId="5975" xr:uid="{00000000-0005-0000-0000-000056170000}"/>
    <cellStyle name="Normal 11 2 2 2 3 2" xfId="5976" xr:uid="{00000000-0005-0000-0000-000057170000}"/>
    <cellStyle name="Normal 11 2 2 2 4" xfId="5977" xr:uid="{00000000-0005-0000-0000-000058170000}"/>
    <cellStyle name="Normal 11 2 2 3" xfId="5978" xr:uid="{00000000-0005-0000-0000-000059170000}"/>
    <cellStyle name="Normal 11 2 2 3 2" xfId="5979" xr:uid="{00000000-0005-0000-0000-00005A170000}"/>
    <cellStyle name="Normal 11 2 2 3 2 2" xfId="5980" xr:uid="{00000000-0005-0000-0000-00005B170000}"/>
    <cellStyle name="Normal 11 2 2 3 3" xfId="5981" xr:uid="{00000000-0005-0000-0000-00005C170000}"/>
    <cellStyle name="Normal 11 2 2 4" xfId="5982" xr:uid="{00000000-0005-0000-0000-00005D170000}"/>
    <cellStyle name="Normal 11 2 2 4 2" xfId="5983" xr:uid="{00000000-0005-0000-0000-00005E170000}"/>
    <cellStyle name="Normal 11 2 2 4 2 2" xfId="5984" xr:uid="{00000000-0005-0000-0000-00005F170000}"/>
    <cellStyle name="Normal 11 2 2 4 3" xfId="5985" xr:uid="{00000000-0005-0000-0000-000060170000}"/>
    <cellStyle name="Normal 11 2 2 5" xfId="5986" xr:uid="{00000000-0005-0000-0000-000061170000}"/>
    <cellStyle name="Normal 11 2 2 5 2" xfId="5987" xr:uid="{00000000-0005-0000-0000-000062170000}"/>
    <cellStyle name="Normal 11 2 2 6" xfId="5988" xr:uid="{00000000-0005-0000-0000-000063170000}"/>
    <cellStyle name="Normal 11 2 3" xfId="5989" xr:uid="{00000000-0005-0000-0000-000064170000}"/>
    <cellStyle name="Normal 11 2 3 2" xfId="5990" xr:uid="{00000000-0005-0000-0000-000065170000}"/>
    <cellStyle name="Normal 11 2 3 2 2" xfId="5991" xr:uid="{00000000-0005-0000-0000-000066170000}"/>
    <cellStyle name="Normal 11 2 3 2 2 2" xfId="5992" xr:uid="{00000000-0005-0000-0000-000067170000}"/>
    <cellStyle name="Normal 11 2 3 2 3" xfId="5993" xr:uid="{00000000-0005-0000-0000-000068170000}"/>
    <cellStyle name="Normal 11 2 3 3" xfId="5994" xr:uid="{00000000-0005-0000-0000-000069170000}"/>
    <cellStyle name="Normal 11 2 3 3 2" xfId="5995" xr:uid="{00000000-0005-0000-0000-00006A170000}"/>
    <cellStyle name="Normal 11 2 3 4" xfId="5996" xr:uid="{00000000-0005-0000-0000-00006B170000}"/>
    <cellStyle name="Normal 11 2 4" xfId="5997" xr:uid="{00000000-0005-0000-0000-00006C170000}"/>
    <cellStyle name="Normal 11 2 4 2" xfId="5998" xr:uid="{00000000-0005-0000-0000-00006D170000}"/>
    <cellStyle name="Normal 11 2 4 2 2" xfId="5999" xr:uid="{00000000-0005-0000-0000-00006E170000}"/>
    <cellStyle name="Normal 11 2 4 3" xfId="6000" xr:uid="{00000000-0005-0000-0000-00006F170000}"/>
    <cellStyle name="Normal 11 2 5" xfId="6001" xr:uid="{00000000-0005-0000-0000-000070170000}"/>
    <cellStyle name="Normal 11 2 5 2" xfId="6002" xr:uid="{00000000-0005-0000-0000-000071170000}"/>
    <cellStyle name="Normal 11 2 5 2 2" xfId="6003" xr:uid="{00000000-0005-0000-0000-000072170000}"/>
    <cellStyle name="Normal 11 2 5 3" xfId="6004" xr:uid="{00000000-0005-0000-0000-000073170000}"/>
    <cellStyle name="Normal 11 2 6" xfId="6005" xr:uid="{00000000-0005-0000-0000-000074170000}"/>
    <cellStyle name="Normal 11 2 6 2" xfId="6006" xr:uid="{00000000-0005-0000-0000-000075170000}"/>
    <cellStyle name="Normal 11 2 7" xfId="6007" xr:uid="{00000000-0005-0000-0000-000076170000}"/>
    <cellStyle name="Normal 11 20" xfId="6008" xr:uid="{00000000-0005-0000-0000-000077170000}"/>
    <cellStyle name="Normal 11 21" xfId="6009" xr:uid="{00000000-0005-0000-0000-000078170000}"/>
    <cellStyle name="Normal 11 22" xfId="6010" xr:uid="{00000000-0005-0000-0000-000079170000}"/>
    <cellStyle name="Normal 11 22 2" xfId="6011" xr:uid="{00000000-0005-0000-0000-00007A170000}"/>
    <cellStyle name="Normal 11 22 2 2" xfId="6012" xr:uid="{00000000-0005-0000-0000-00007B170000}"/>
    <cellStyle name="Normal 11 22 3" xfId="6013" xr:uid="{00000000-0005-0000-0000-00007C170000}"/>
    <cellStyle name="Normal 11 23" xfId="6014" xr:uid="{00000000-0005-0000-0000-00007D170000}"/>
    <cellStyle name="Normal 11 23 2" xfId="6015" xr:uid="{00000000-0005-0000-0000-00007E170000}"/>
    <cellStyle name="Normal 11 23 2 2" xfId="6016" xr:uid="{00000000-0005-0000-0000-00007F170000}"/>
    <cellStyle name="Normal 11 23 3" xfId="6017" xr:uid="{00000000-0005-0000-0000-000080170000}"/>
    <cellStyle name="Normal 11 24" xfId="6018" xr:uid="{00000000-0005-0000-0000-000081170000}"/>
    <cellStyle name="Normal 11 24 2" xfId="6019" xr:uid="{00000000-0005-0000-0000-000082170000}"/>
    <cellStyle name="Normal 11 25" xfId="6020" xr:uid="{00000000-0005-0000-0000-000083170000}"/>
    <cellStyle name="Normal 11 3" xfId="6021" xr:uid="{00000000-0005-0000-0000-000084170000}"/>
    <cellStyle name="Normal 11 4" xfId="6022" xr:uid="{00000000-0005-0000-0000-000085170000}"/>
    <cellStyle name="Normal 11 4 2" xfId="6023" xr:uid="{00000000-0005-0000-0000-000086170000}"/>
    <cellStyle name="Normal 11 4 2 2" xfId="6024" xr:uid="{00000000-0005-0000-0000-000087170000}"/>
    <cellStyle name="Normal 11 4 2 2 2" xfId="6025" xr:uid="{00000000-0005-0000-0000-000088170000}"/>
    <cellStyle name="Normal 11 4 2 2 2 2" xfId="6026" xr:uid="{00000000-0005-0000-0000-000089170000}"/>
    <cellStyle name="Normal 11 4 2 2 3" xfId="6027" xr:uid="{00000000-0005-0000-0000-00008A170000}"/>
    <cellStyle name="Normal 11 4 2 3" xfId="6028" xr:uid="{00000000-0005-0000-0000-00008B170000}"/>
    <cellStyle name="Normal 11 4 2 3 2" xfId="6029" xr:uid="{00000000-0005-0000-0000-00008C170000}"/>
    <cellStyle name="Normal 11 4 2 4" xfId="6030" xr:uid="{00000000-0005-0000-0000-00008D170000}"/>
    <cellStyle name="Normal 11 4 3" xfId="6031" xr:uid="{00000000-0005-0000-0000-00008E170000}"/>
    <cellStyle name="Normal 11 4 3 2" xfId="6032" xr:uid="{00000000-0005-0000-0000-00008F170000}"/>
    <cellStyle name="Normal 11 4 3 2 2" xfId="6033" xr:uid="{00000000-0005-0000-0000-000090170000}"/>
    <cellStyle name="Normal 11 4 3 3" xfId="6034" xr:uid="{00000000-0005-0000-0000-000091170000}"/>
    <cellStyle name="Normal 11 4 4" xfId="6035" xr:uid="{00000000-0005-0000-0000-000092170000}"/>
    <cellStyle name="Normal 11 4 5" xfId="6036" xr:uid="{00000000-0005-0000-0000-000093170000}"/>
    <cellStyle name="Normal 11 4 5 2" xfId="6037" xr:uid="{00000000-0005-0000-0000-000094170000}"/>
    <cellStyle name="Normal 11 4 6" xfId="6038" xr:uid="{00000000-0005-0000-0000-000095170000}"/>
    <cellStyle name="Normal 11 5" xfId="6039" xr:uid="{00000000-0005-0000-0000-000096170000}"/>
    <cellStyle name="Normal 11 5 2" xfId="6040" xr:uid="{00000000-0005-0000-0000-000097170000}"/>
    <cellStyle name="Normal 11 5 2 2" xfId="6041" xr:uid="{00000000-0005-0000-0000-000098170000}"/>
    <cellStyle name="Normal 11 5 2 2 2" xfId="6042" xr:uid="{00000000-0005-0000-0000-000099170000}"/>
    <cellStyle name="Normal 11 5 2 3" xfId="6043" xr:uid="{00000000-0005-0000-0000-00009A170000}"/>
    <cellStyle name="Normal 11 5 3" xfId="6044" xr:uid="{00000000-0005-0000-0000-00009B170000}"/>
    <cellStyle name="Normal 11 5 4" xfId="6045" xr:uid="{00000000-0005-0000-0000-00009C170000}"/>
    <cellStyle name="Normal 11 5 4 2" xfId="6046" xr:uid="{00000000-0005-0000-0000-00009D170000}"/>
    <cellStyle name="Normal 11 5 5" xfId="6047" xr:uid="{00000000-0005-0000-0000-00009E170000}"/>
    <cellStyle name="Normal 11 6" xfId="6048" xr:uid="{00000000-0005-0000-0000-00009F170000}"/>
    <cellStyle name="Normal 11 6 2" xfId="6049" xr:uid="{00000000-0005-0000-0000-0000A0170000}"/>
    <cellStyle name="Normal 11 6 3" xfId="6050" xr:uid="{00000000-0005-0000-0000-0000A1170000}"/>
    <cellStyle name="Normal 11 6 3 2" xfId="6051" xr:uid="{00000000-0005-0000-0000-0000A2170000}"/>
    <cellStyle name="Normal 11 6 4" xfId="6052" xr:uid="{00000000-0005-0000-0000-0000A3170000}"/>
    <cellStyle name="Normal 11 7" xfId="6053" xr:uid="{00000000-0005-0000-0000-0000A4170000}"/>
    <cellStyle name="Normal 11 8" xfId="6054" xr:uid="{00000000-0005-0000-0000-0000A5170000}"/>
    <cellStyle name="Normal 11 9" xfId="6055" xr:uid="{00000000-0005-0000-0000-0000A6170000}"/>
    <cellStyle name="Normal 12" xfId="6056" xr:uid="{00000000-0005-0000-0000-0000A7170000}"/>
    <cellStyle name="Normal 12 10" xfId="6057" xr:uid="{00000000-0005-0000-0000-0000A8170000}"/>
    <cellStyle name="Normal 12 2" xfId="6058" xr:uid="{00000000-0005-0000-0000-0000A9170000}"/>
    <cellStyle name="Normal 12 2 2" xfId="6059" xr:uid="{00000000-0005-0000-0000-0000AA170000}"/>
    <cellStyle name="Normal 12 2 2 2" xfId="6060" xr:uid="{00000000-0005-0000-0000-0000AB170000}"/>
    <cellStyle name="Normal 12 2 2 2 2" xfId="6061" xr:uid="{00000000-0005-0000-0000-0000AC170000}"/>
    <cellStyle name="Normal 12 2 2 2 2 2" xfId="6062" xr:uid="{00000000-0005-0000-0000-0000AD170000}"/>
    <cellStyle name="Normal 12 2 2 2 2 2 2" xfId="6063" xr:uid="{00000000-0005-0000-0000-0000AE170000}"/>
    <cellStyle name="Normal 12 2 2 2 2 3" xfId="6064" xr:uid="{00000000-0005-0000-0000-0000AF170000}"/>
    <cellStyle name="Normal 12 2 2 2 3" xfId="6065" xr:uid="{00000000-0005-0000-0000-0000B0170000}"/>
    <cellStyle name="Normal 12 2 2 2 3 2" xfId="6066" xr:uid="{00000000-0005-0000-0000-0000B1170000}"/>
    <cellStyle name="Normal 12 2 2 2 4" xfId="6067" xr:uid="{00000000-0005-0000-0000-0000B2170000}"/>
    <cellStyle name="Normal 12 2 2 3" xfId="6068" xr:uid="{00000000-0005-0000-0000-0000B3170000}"/>
    <cellStyle name="Normal 12 2 2 3 2" xfId="6069" xr:uid="{00000000-0005-0000-0000-0000B4170000}"/>
    <cellStyle name="Normal 12 2 2 3 2 2" xfId="6070" xr:uid="{00000000-0005-0000-0000-0000B5170000}"/>
    <cellStyle name="Normal 12 2 2 3 3" xfId="6071" xr:uid="{00000000-0005-0000-0000-0000B6170000}"/>
    <cellStyle name="Normal 12 2 2 4" xfId="6072" xr:uid="{00000000-0005-0000-0000-0000B7170000}"/>
    <cellStyle name="Normal 12 2 2 4 2" xfId="6073" xr:uid="{00000000-0005-0000-0000-0000B8170000}"/>
    <cellStyle name="Normal 12 2 2 4 2 2" xfId="6074" xr:uid="{00000000-0005-0000-0000-0000B9170000}"/>
    <cellStyle name="Normal 12 2 2 4 3" xfId="6075" xr:uid="{00000000-0005-0000-0000-0000BA170000}"/>
    <cellStyle name="Normal 12 2 2 5" xfId="6076" xr:uid="{00000000-0005-0000-0000-0000BB170000}"/>
    <cellStyle name="Normal 12 2 2 5 2" xfId="6077" xr:uid="{00000000-0005-0000-0000-0000BC170000}"/>
    <cellStyle name="Normal 12 2 2 6" xfId="6078" xr:uid="{00000000-0005-0000-0000-0000BD170000}"/>
    <cellStyle name="Normal 12 2 3" xfId="6079" xr:uid="{00000000-0005-0000-0000-0000BE170000}"/>
    <cellStyle name="Normal 12 2 3 2" xfId="6080" xr:uid="{00000000-0005-0000-0000-0000BF170000}"/>
    <cellStyle name="Normal 12 2 3 2 2" xfId="6081" xr:uid="{00000000-0005-0000-0000-0000C0170000}"/>
    <cellStyle name="Normal 12 2 3 2 2 2" xfId="6082" xr:uid="{00000000-0005-0000-0000-0000C1170000}"/>
    <cellStyle name="Normal 12 2 3 2 3" xfId="6083" xr:uid="{00000000-0005-0000-0000-0000C2170000}"/>
    <cellStyle name="Normal 12 2 3 3" xfId="6084" xr:uid="{00000000-0005-0000-0000-0000C3170000}"/>
    <cellStyle name="Normal 12 2 3 3 2" xfId="6085" xr:uid="{00000000-0005-0000-0000-0000C4170000}"/>
    <cellStyle name="Normal 12 2 3 4" xfId="6086" xr:uid="{00000000-0005-0000-0000-0000C5170000}"/>
    <cellStyle name="Normal 12 2 4" xfId="6087" xr:uid="{00000000-0005-0000-0000-0000C6170000}"/>
    <cellStyle name="Normal 12 2 4 2" xfId="6088" xr:uid="{00000000-0005-0000-0000-0000C7170000}"/>
    <cellStyle name="Normal 12 2 4 2 2" xfId="6089" xr:uid="{00000000-0005-0000-0000-0000C8170000}"/>
    <cellStyle name="Normal 12 2 4 3" xfId="6090" xr:uid="{00000000-0005-0000-0000-0000C9170000}"/>
    <cellStyle name="Normal 12 2 5" xfId="6091" xr:uid="{00000000-0005-0000-0000-0000CA170000}"/>
    <cellStyle name="Normal 12 2 5 2" xfId="6092" xr:uid="{00000000-0005-0000-0000-0000CB170000}"/>
    <cellStyle name="Normal 12 2 5 2 2" xfId="6093" xr:uid="{00000000-0005-0000-0000-0000CC170000}"/>
    <cellStyle name="Normal 12 2 5 3" xfId="6094" xr:uid="{00000000-0005-0000-0000-0000CD170000}"/>
    <cellStyle name="Normal 12 2 6" xfId="6095" xr:uid="{00000000-0005-0000-0000-0000CE170000}"/>
    <cellStyle name="Normal 12 2 7" xfId="6096" xr:uid="{00000000-0005-0000-0000-0000CF170000}"/>
    <cellStyle name="Normal 12 2 7 2" xfId="6097" xr:uid="{00000000-0005-0000-0000-0000D0170000}"/>
    <cellStyle name="Normal 12 2 8" xfId="6098" xr:uid="{00000000-0005-0000-0000-0000D1170000}"/>
    <cellStyle name="Normal 12 3" xfId="6099" xr:uid="{00000000-0005-0000-0000-0000D2170000}"/>
    <cellStyle name="Normal 12 4" xfId="6100" xr:uid="{00000000-0005-0000-0000-0000D3170000}"/>
    <cellStyle name="Normal 12 4 2" xfId="6101" xr:uid="{00000000-0005-0000-0000-0000D4170000}"/>
    <cellStyle name="Normal 12 4 2 2" xfId="6102" xr:uid="{00000000-0005-0000-0000-0000D5170000}"/>
    <cellStyle name="Normal 12 4 2 2 2" xfId="6103" xr:uid="{00000000-0005-0000-0000-0000D6170000}"/>
    <cellStyle name="Normal 12 4 2 2 2 2" xfId="6104" xr:uid="{00000000-0005-0000-0000-0000D7170000}"/>
    <cellStyle name="Normal 12 4 2 2 3" xfId="6105" xr:uid="{00000000-0005-0000-0000-0000D8170000}"/>
    <cellStyle name="Normal 12 4 2 3" xfId="6106" xr:uid="{00000000-0005-0000-0000-0000D9170000}"/>
    <cellStyle name="Normal 12 4 2 3 2" xfId="6107" xr:uid="{00000000-0005-0000-0000-0000DA170000}"/>
    <cellStyle name="Normal 12 4 2 4" xfId="6108" xr:uid="{00000000-0005-0000-0000-0000DB170000}"/>
    <cellStyle name="Normal 12 4 3" xfId="6109" xr:uid="{00000000-0005-0000-0000-0000DC170000}"/>
    <cellStyle name="Normal 12 4 3 2" xfId="6110" xr:uid="{00000000-0005-0000-0000-0000DD170000}"/>
    <cellStyle name="Normal 12 4 3 2 2" xfId="6111" xr:uid="{00000000-0005-0000-0000-0000DE170000}"/>
    <cellStyle name="Normal 12 4 3 3" xfId="6112" xr:uid="{00000000-0005-0000-0000-0000DF170000}"/>
    <cellStyle name="Normal 12 4 4" xfId="6113" xr:uid="{00000000-0005-0000-0000-0000E0170000}"/>
    <cellStyle name="Normal 12 4 5" xfId="6114" xr:uid="{00000000-0005-0000-0000-0000E1170000}"/>
    <cellStyle name="Normal 12 4 5 2" xfId="6115" xr:uid="{00000000-0005-0000-0000-0000E2170000}"/>
    <cellStyle name="Normal 12 4 6" xfId="6116" xr:uid="{00000000-0005-0000-0000-0000E3170000}"/>
    <cellStyle name="Normal 12 5" xfId="6117" xr:uid="{00000000-0005-0000-0000-0000E4170000}"/>
    <cellStyle name="Normal 12 5 2" xfId="6118" xr:uid="{00000000-0005-0000-0000-0000E5170000}"/>
    <cellStyle name="Normal 12 5 2 2" xfId="6119" xr:uid="{00000000-0005-0000-0000-0000E6170000}"/>
    <cellStyle name="Normal 12 5 2 2 2" xfId="6120" xr:uid="{00000000-0005-0000-0000-0000E7170000}"/>
    <cellStyle name="Normal 12 5 2 3" xfId="6121" xr:uid="{00000000-0005-0000-0000-0000E8170000}"/>
    <cellStyle name="Normal 12 5 3" xfId="6122" xr:uid="{00000000-0005-0000-0000-0000E9170000}"/>
    <cellStyle name="Normal 12 5 4" xfId="6123" xr:uid="{00000000-0005-0000-0000-0000EA170000}"/>
    <cellStyle name="Normal 12 5 4 2" xfId="6124" xr:uid="{00000000-0005-0000-0000-0000EB170000}"/>
    <cellStyle name="Normal 12 5 5" xfId="6125" xr:uid="{00000000-0005-0000-0000-0000EC170000}"/>
    <cellStyle name="Normal 12 6" xfId="6126" xr:uid="{00000000-0005-0000-0000-0000ED170000}"/>
    <cellStyle name="Normal 12 6 2" xfId="6127" xr:uid="{00000000-0005-0000-0000-0000EE170000}"/>
    <cellStyle name="Normal 12 6 3" xfId="6128" xr:uid="{00000000-0005-0000-0000-0000EF170000}"/>
    <cellStyle name="Normal 12 6 3 2" xfId="6129" xr:uid="{00000000-0005-0000-0000-0000F0170000}"/>
    <cellStyle name="Normal 12 6 4" xfId="6130" xr:uid="{00000000-0005-0000-0000-0000F1170000}"/>
    <cellStyle name="Normal 12 7" xfId="6131" xr:uid="{00000000-0005-0000-0000-0000F2170000}"/>
    <cellStyle name="Normal 12 7 2" xfId="6132" xr:uid="{00000000-0005-0000-0000-0000F3170000}"/>
    <cellStyle name="Normal 12 7 2 2" xfId="6133" xr:uid="{00000000-0005-0000-0000-0000F4170000}"/>
    <cellStyle name="Normal 12 7 3" xfId="6134" xr:uid="{00000000-0005-0000-0000-0000F5170000}"/>
    <cellStyle name="Normal 12 8" xfId="6135" xr:uid="{00000000-0005-0000-0000-0000F6170000}"/>
    <cellStyle name="Normal 12 8 2" xfId="6136" xr:uid="{00000000-0005-0000-0000-0000F7170000}"/>
    <cellStyle name="Normal 12 8 2 2" xfId="6137" xr:uid="{00000000-0005-0000-0000-0000F8170000}"/>
    <cellStyle name="Normal 12 8 3" xfId="6138" xr:uid="{00000000-0005-0000-0000-0000F9170000}"/>
    <cellStyle name="Normal 12 9" xfId="6139" xr:uid="{00000000-0005-0000-0000-0000FA170000}"/>
    <cellStyle name="Normal 12 9 2" xfId="6140" xr:uid="{00000000-0005-0000-0000-0000FB170000}"/>
    <cellStyle name="Normal 13" xfId="6141" xr:uid="{00000000-0005-0000-0000-0000FC170000}"/>
    <cellStyle name="Normal 13 10" xfId="6142" xr:uid="{00000000-0005-0000-0000-0000FD170000}"/>
    <cellStyle name="Normal 13 2" xfId="6143" xr:uid="{00000000-0005-0000-0000-0000FE170000}"/>
    <cellStyle name="Normal 13 2 2" xfId="6144" xr:uid="{00000000-0005-0000-0000-0000FF170000}"/>
    <cellStyle name="Normal 13 2 2 2" xfId="6145" xr:uid="{00000000-0005-0000-0000-000000180000}"/>
    <cellStyle name="Normal 13 2 2 2 2" xfId="6146" xr:uid="{00000000-0005-0000-0000-000001180000}"/>
    <cellStyle name="Normal 13 2 2 2 2 2" xfId="6147" xr:uid="{00000000-0005-0000-0000-000002180000}"/>
    <cellStyle name="Normal 13 2 2 2 2 2 2" xfId="6148" xr:uid="{00000000-0005-0000-0000-000003180000}"/>
    <cellStyle name="Normal 13 2 2 2 2 3" xfId="6149" xr:uid="{00000000-0005-0000-0000-000004180000}"/>
    <cellStyle name="Normal 13 2 2 2 3" xfId="6150" xr:uid="{00000000-0005-0000-0000-000005180000}"/>
    <cellStyle name="Normal 13 2 2 2 3 2" xfId="6151" xr:uid="{00000000-0005-0000-0000-000006180000}"/>
    <cellStyle name="Normal 13 2 2 2 4" xfId="6152" xr:uid="{00000000-0005-0000-0000-000007180000}"/>
    <cellStyle name="Normal 13 2 2 3" xfId="6153" xr:uid="{00000000-0005-0000-0000-000008180000}"/>
    <cellStyle name="Normal 13 2 2 3 2" xfId="6154" xr:uid="{00000000-0005-0000-0000-000009180000}"/>
    <cellStyle name="Normal 13 2 2 3 2 2" xfId="6155" xr:uid="{00000000-0005-0000-0000-00000A180000}"/>
    <cellStyle name="Normal 13 2 2 3 3" xfId="6156" xr:uid="{00000000-0005-0000-0000-00000B180000}"/>
    <cellStyle name="Normal 13 2 2 4" xfId="6157" xr:uid="{00000000-0005-0000-0000-00000C180000}"/>
    <cellStyle name="Normal 13 2 2 4 2" xfId="6158" xr:uid="{00000000-0005-0000-0000-00000D180000}"/>
    <cellStyle name="Normal 13 2 2 4 2 2" xfId="6159" xr:uid="{00000000-0005-0000-0000-00000E180000}"/>
    <cellStyle name="Normal 13 2 2 4 3" xfId="6160" xr:uid="{00000000-0005-0000-0000-00000F180000}"/>
    <cellStyle name="Normal 13 2 2 5" xfId="6161" xr:uid="{00000000-0005-0000-0000-000010180000}"/>
    <cellStyle name="Normal 13 2 2 5 2" xfId="6162" xr:uid="{00000000-0005-0000-0000-000011180000}"/>
    <cellStyle name="Normal 13 2 2 6" xfId="6163" xr:uid="{00000000-0005-0000-0000-000012180000}"/>
    <cellStyle name="Normal 13 2 3" xfId="6164" xr:uid="{00000000-0005-0000-0000-000013180000}"/>
    <cellStyle name="Normal 13 2 3 2" xfId="6165" xr:uid="{00000000-0005-0000-0000-000014180000}"/>
    <cellStyle name="Normal 13 2 3 2 2" xfId="6166" xr:uid="{00000000-0005-0000-0000-000015180000}"/>
    <cellStyle name="Normal 13 2 3 2 2 2" xfId="6167" xr:uid="{00000000-0005-0000-0000-000016180000}"/>
    <cellStyle name="Normal 13 2 3 2 3" xfId="6168" xr:uid="{00000000-0005-0000-0000-000017180000}"/>
    <cellStyle name="Normal 13 2 3 3" xfId="6169" xr:uid="{00000000-0005-0000-0000-000018180000}"/>
    <cellStyle name="Normal 13 2 3 3 2" xfId="6170" xr:uid="{00000000-0005-0000-0000-000019180000}"/>
    <cellStyle name="Normal 13 2 3 4" xfId="6171" xr:uid="{00000000-0005-0000-0000-00001A180000}"/>
    <cellStyle name="Normal 13 2 4" xfId="6172" xr:uid="{00000000-0005-0000-0000-00001B180000}"/>
    <cellStyle name="Normal 13 2 4 2" xfId="6173" xr:uid="{00000000-0005-0000-0000-00001C180000}"/>
    <cellStyle name="Normal 13 2 4 2 2" xfId="6174" xr:uid="{00000000-0005-0000-0000-00001D180000}"/>
    <cellStyle name="Normal 13 2 4 3" xfId="6175" xr:uid="{00000000-0005-0000-0000-00001E180000}"/>
    <cellStyle name="Normal 13 2 5" xfId="6176" xr:uid="{00000000-0005-0000-0000-00001F180000}"/>
    <cellStyle name="Normal 13 2 5 2" xfId="6177" xr:uid="{00000000-0005-0000-0000-000020180000}"/>
    <cellStyle name="Normal 13 2 5 2 2" xfId="6178" xr:uid="{00000000-0005-0000-0000-000021180000}"/>
    <cellStyle name="Normal 13 2 5 3" xfId="6179" xr:uid="{00000000-0005-0000-0000-000022180000}"/>
    <cellStyle name="Normal 13 2 6" xfId="6180" xr:uid="{00000000-0005-0000-0000-000023180000}"/>
    <cellStyle name="Normal 13 2 7" xfId="6181" xr:uid="{00000000-0005-0000-0000-000024180000}"/>
    <cellStyle name="Normal 13 2 7 2" xfId="6182" xr:uid="{00000000-0005-0000-0000-000025180000}"/>
    <cellStyle name="Normal 13 2 8" xfId="6183" xr:uid="{00000000-0005-0000-0000-000026180000}"/>
    <cellStyle name="Normal 13 3" xfId="6184" xr:uid="{00000000-0005-0000-0000-000027180000}"/>
    <cellStyle name="Normal 13 4" xfId="6185" xr:uid="{00000000-0005-0000-0000-000028180000}"/>
    <cellStyle name="Normal 13 4 2" xfId="6186" xr:uid="{00000000-0005-0000-0000-000029180000}"/>
    <cellStyle name="Normal 13 4 2 2" xfId="6187" xr:uid="{00000000-0005-0000-0000-00002A180000}"/>
    <cellStyle name="Normal 13 4 2 2 2" xfId="6188" xr:uid="{00000000-0005-0000-0000-00002B180000}"/>
    <cellStyle name="Normal 13 4 2 2 2 2" xfId="6189" xr:uid="{00000000-0005-0000-0000-00002C180000}"/>
    <cellStyle name="Normal 13 4 2 2 3" xfId="6190" xr:uid="{00000000-0005-0000-0000-00002D180000}"/>
    <cellStyle name="Normal 13 4 2 3" xfId="6191" xr:uid="{00000000-0005-0000-0000-00002E180000}"/>
    <cellStyle name="Normal 13 4 2 3 2" xfId="6192" xr:uid="{00000000-0005-0000-0000-00002F180000}"/>
    <cellStyle name="Normal 13 4 2 4" xfId="6193" xr:uid="{00000000-0005-0000-0000-000030180000}"/>
    <cellStyle name="Normal 13 4 3" xfId="6194" xr:uid="{00000000-0005-0000-0000-000031180000}"/>
    <cellStyle name="Normal 13 4 3 2" xfId="6195" xr:uid="{00000000-0005-0000-0000-000032180000}"/>
    <cellStyle name="Normal 13 4 3 2 2" xfId="6196" xr:uid="{00000000-0005-0000-0000-000033180000}"/>
    <cellStyle name="Normal 13 4 3 3" xfId="6197" xr:uid="{00000000-0005-0000-0000-000034180000}"/>
    <cellStyle name="Normal 13 4 4" xfId="6198" xr:uid="{00000000-0005-0000-0000-000035180000}"/>
    <cellStyle name="Normal 13 4 5" xfId="6199" xr:uid="{00000000-0005-0000-0000-000036180000}"/>
    <cellStyle name="Normal 13 4 5 2" xfId="6200" xr:uid="{00000000-0005-0000-0000-000037180000}"/>
    <cellStyle name="Normal 13 4 6" xfId="6201" xr:uid="{00000000-0005-0000-0000-000038180000}"/>
    <cellStyle name="Normal 13 5" xfId="6202" xr:uid="{00000000-0005-0000-0000-000039180000}"/>
    <cellStyle name="Normal 13 5 2" xfId="6203" xr:uid="{00000000-0005-0000-0000-00003A180000}"/>
    <cellStyle name="Normal 13 5 2 2" xfId="6204" xr:uid="{00000000-0005-0000-0000-00003B180000}"/>
    <cellStyle name="Normal 13 5 2 2 2" xfId="6205" xr:uid="{00000000-0005-0000-0000-00003C180000}"/>
    <cellStyle name="Normal 13 5 2 3" xfId="6206" xr:uid="{00000000-0005-0000-0000-00003D180000}"/>
    <cellStyle name="Normal 13 5 3" xfId="6207" xr:uid="{00000000-0005-0000-0000-00003E180000}"/>
    <cellStyle name="Normal 13 5 4" xfId="6208" xr:uid="{00000000-0005-0000-0000-00003F180000}"/>
    <cellStyle name="Normal 13 5 4 2" xfId="6209" xr:uid="{00000000-0005-0000-0000-000040180000}"/>
    <cellStyle name="Normal 13 5 5" xfId="6210" xr:uid="{00000000-0005-0000-0000-000041180000}"/>
    <cellStyle name="Normal 13 6" xfId="6211" xr:uid="{00000000-0005-0000-0000-000042180000}"/>
    <cellStyle name="Normal 13 6 2" xfId="6212" xr:uid="{00000000-0005-0000-0000-000043180000}"/>
    <cellStyle name="Normal 13 6 3" xfId="6213" xr:uid="{00000000-0005-0000-0000-000044180000}"/>
    <cellStyle name="Normal 13 6 3 2" xfId="6214" xr:uid="{00000000-0005-0000-0000-000045180000}"/>
    <cellStyle name="Normal 13 6 4" xfId="6215" xr:uid="{00000000-0005-0000-0000-000046180000}"/>
    <cellStyle name="Normal 13 7" xfId="6216" xr:uid="{00000000-0005-0000-0000-000047180000}"/>
    <cellStyle name="Normal 13 7 2" xfId="6217" xr:uid="{00000000-0005-0000-0000-000048180000}"/>
    <cellStyle name="Normal 13 7 2 2" xfId="6218" xr:uid="{00000000-0005-0000-0000-000049180000}"/>
    <cellStyle name="Normal 13 7 3" xfId="6219" xr:uid="{00000000-0005-0000-0000-00004A180000}"/>
    <cellStyle name="Normal 13 8" xfId="6220" xr:uid="{00000000-0005-0000-0000-00004B180000}"/>
    <cellStyle name="Normal 13 8 2" xfId="6221" xr:uid="{00000000-0005-0000-0000-00004C180000}"/>
    <cellStyle name="Normal 13 8 2 2" xfId="6222" xr:uid="{00000000-0005-0000-0000-00004D180000}"/>
    <cellStyle name="Normal 13 8 3" xfId="6223" xr:uid="{00000000-0005-0000-0000-00004E180000}"/>
    <cellStyle name="Normal 13 9" xfId="6224" xr:uid="{00000000-0005-0000-0000-00004F180000}"/>
    <cellStyle name="Normal 13 9 2" xfId="6225" xr:uid="{00000000-0005-0000-0000-000050180000}"/>
    <cellStyle name="Normal 14" xfId="6226" xr:uid="{00000000-0005-0000-0000-000051180000}"/>
    <cellStyle name="Normal 14 2" xfId="6227" xr:uid="{00000000-0005-0000-0000-000052180000}"/>
    <cellStyle name="Normal 14 3" xfId="6228" xr:uid="{00000000-0005-0000-0000-000053180000}"/>
    <cellStyle name="Normal 14 4" xfId="6229" xr:uid="{00000000-0005-0000-0000-000054180000}"/>
    <cellStyle name="Normal 14 4 2" xfId="6230" xr:uid="{00000000-0005-0000-0000-000055180000}"/>
    <cellStyle name="Normal 14 4 2 2" xfId="6231" xr:uid="{00000000-0005-0000-0000-000056180000}"/>
    <cellStyle name="Normal 14 4 2 2 2" xfId="6232" xr:uid="{00000000-0005-0000-0000-000057180000}"/>
    <cellStyle name="Normal 14 4 2 2 2 2" xfId="6233" xr:uid="{00000000-0005-0000-0000-000058180000}"/>
    <cellStyle name="Normal 14 4 2 2 3" xfId="6234" xr:uid="{00000000-0005-0000-0000-000059180000}"/>
    <cellStyle name="Normal 14 4 2 3" xfId="6235" xr:uid="{00000000-0005-0000-0000-00005A180000}"/>
    <cellStyle name="Normal 14 4 2 3 2" xfId="6236" xr:uid="{00000000-0005-0000-0000-00005B180000}"/>
    <cellStyle name="Normal 14 4 2 4" xfId="6237" xr:uid="{00000000-0005-0000-0000-00005C180000}"/>
    <cellStyle name="Normal 14 4 3" xfId="6238" xr:uid="{00000000-0005-0000-0000-00005D180000}"/>
    <cellStyle name="Normal 14 4 3 2" xfId="6239" xr:uid="{00000000-0005-0000-0000-00005E180000}"/>
    <cellStyle name="Normal 14 4 3 2 2" xfId="6240" xr:uid="{00000000-0005-0000-0000-00005F180000}"/>
    <cellStyle name="Normal 14 4 3 3" xfId="6241" xr:uid="{00000000-0005-0000-0000-000060180000}"/>
    <cellStyle name="Normal 14 4 4" xfId="6242" xr:uid="{00000000-0005-0000-0000-000061180000}"/>
    <cellStyle name="Normal 14 4 4 2" xfId="6243" xr:uid="{00000000-0005-0000-0000-000062180000}"/>
    <cellStyle name="Normal 14 4 4 2 2" xfId="6244" xr:uid="{00000000-0005-0000-0000-000063180000}"/>
    <cellStyle name="Normal 14 4 4 3" xfId="6245" xr:uid="{00000000-0005-0000-0000-000064180000}"/>
    <cellStyle name="Normal 14 4 5" xfId="6246" xr:uid="{00000000-0005-0000-0000-000065180000}"/>
    <cellStyle name="Normal 14 4 5 2" xfId="6247" xr:uid="{00000000-0005-0000-0000-000066180000}"/>
    <cellStyle name="Normal 14 4 6" xfId="6248" xr:uid="{00000000-0005-0000-0000-000067180000}"/>
    <cellStyle name="Normal 14 5" xfId="6249" xr:uid="{00000000-0005-0000-0000-000068180000}"/>
    <cellStyle name="Normal 14 5 2" xfId="6250" xr:uid="{00000000-0005-0000-0000-000069180000}"/>
    <cellStyle name="Normal 14 5 2 2" xfId="6251" xr:uid="{00000000-0005-0000-0000-00006A180000}"/>
    <cellStyle name="Normal 14 5 2 2 2" xfId="6252" xr:uid="{00000000-0005-0000-0000-00006B180000}"/>
    <cellStyle name="Normal 14 5 2 3" xfId="6253" xr:uid="{00000000-0005-0000-0000-00006C180000}"/>
    <cellStyle name="Normal 14 5 3" xfId="6254" xr:uid="{00000000-0005-0000-0000-00006D180000}"/>
    <cellStyle name="Normal 14 5 3 2" xfId="6255" xr:uid="{00000000-0005-0000-0000-00006E180000}"/>
    <cellStyle name="Normal 14 5 4" xfId="6256" xr:uid="{00000000-0005-0000-0000-00006F180000}"/>
    <cellStyle name="Normal 14 6" xfId="6257" xr:uid="{00000000-0005-0000-0000-000070180000}"/>
    <cellStyle name="Normal 14 6 2" xfId="6258" xr:uid="{00000000-0005-0000-0000-000071180000}"/>
    <cellStyle name="Normal 14 6 2 2" xfId="6259" xr:uid="{00000000-0005-0000-0000-000072180000}"/>
    <cellStyle name="Normal 14 6 3" xfId="6260" xr:uid="{00000000-0005-0000-0000-000073180000}"/>
    <cellStyle name="Normal 14 7" xfId="6261" xr:uid="{00000000-0005-0000-0000-000074180000}"/>
    <cellStyle name="Normal 14 7 2" xfId="6262" xr:uid="{00000000-0005-0000-0000-000075180000}"/>
    <cellStyle name="Normal 14 7 2 2" xfId="6263" xr:uid="{00000000-0005-0000-0000-000076180000}"/>
    <cellStyle name="Normal 14 7 3" xfId="6264" xr:uid="{00000000-0005-0000-0000-000077180000}"/>
    <cellStyle name="Normal 14 8" xfId="6265" xr:uid="{00000000-0005-0000-0000-000078180000}"/>
    <cellStyle name="Normal 14 8 2" xfId="6266" xr:uid="{00000000-0005-0000-0000-000079180000}"/>
    <cellStyle name="Normal 14 9" xfId="6267" xr:uid="{00000000-0005-0000-0000-00007A180000}"/>
    <cellStyle name="Normal 15" xfId="6268" xr:uid="{00000000-0005-0000-0000-00007B180000}"/>
    <cellStyle name="Normal 15 2" xfId="6269" xr:uid="{00000000-0005-0000-0000-00007C180000}"/>
    <cellStyle name="Normal 15 3" xfId="6270" xr:uid="{00000000-0005-0000-0000-00007D180000}"/>
    <cellStyle name="Normal 15 3 2" xfId="6271" xr:uid="{00000000-0005-0000-0000-00007E180000}"/>
    <cellStyle name="Normal 15 3 2 2" xfId="6272" xr:uid="{00000000-0005-0000-0000-00007F180000}"/>
    <cellStyle name="Normal 15 3 2 2 2" xfId="6273" xr:uid="{00000000-0005-0000-0000-000080180000}"/>
    <cellStyle name="Normal 15 3 2 2 2 2" xfId="6274" xr:uid="{00000000-0005-0000-0000-000081180000}"/>
    <cellStyle name="Normal 15 3 2 2 3" xfId="6275" xr:uid="{00000000-0005-0000-0000-000082180000}"/>
    <cellStyle name="Normal 15 3 2 3" xfId="6276" xr:uid="{00000000-0005-0000-0000-000083180000}"/>
    <cellStyle name="Normal 15 3 2 3 2" xfId="6277" xr:uid="{00000000-0005-0000-0000-000084180000}"/>
    <cellStyle name="Normal 15 3 2 4" xfId="6278" xr:uid="{00000000-0005-0000-0000-000085180000}"/>
    <cellStyle name="Normal 15 3 3" xfId="6279" xr:uid="{00000000-0005-0000-0000-000086180000}"/>
    <cellStyle name="Normal 15 3 3 2" xfId="6280" xr:uid="{00000000-0005-0000-0000-000087180000}"/>
    <cellStyle name="Normal 15 3 3 2 2" xfId="6281" xr:uid="{00000000-0005-0000-0000-000088180000}"/>
    <cellStyle name="Normal 15 3 3 3" xfId="6282" xr:uid="{00000000-0005-0000-0000-000089180000}"/>
    <cellStyle name="Normal 15 3 4" xfId="6283" xr:uid="{00000000-0005-0000-0000-00008A180000}"/>
    <cellStyle name="Normal 15 3 4 2" xfId="6284" xr:uid="{00000000-0005-0000-0000-00008B180000}"/>
    <cellStyle name="Normal 15 3 4 2 2" xfId="6285" xr:uid="{00000000-0005-0000-0000-00008C180000}"/>
    <cellStyle name="Normal 15 3 4 3" xfId="6286" xr:uid="{00000000-0005-0000-0000-00008D180000}"/>
    <cellStyle name="Normal 15 3 5" xfId="6287" xr:uid="{00000000-0005-0000-0000-00008E180000}"/>
    <cellStyle name="Normal 15 3 5 2" xfId="6288" xr:uid="{00000000-0005-0000-0000-00008F180000}"/>
    <cellStyle name="Normal 15 3 6" xfId="6289" xr:uid="{00000000-0005-0000-0000-000090180000}"/>
    <cellStyle name="Normal 15 4" xfId="6290" xr:uid="{00000000-0005-0000-0000-000091180000}"/>
    <cellStyle name="Normal 15 4 2" xfId="6291" xr:uid="{00000000-0005-0000-0000-000092180000}"/>
    <cellStyle name="Normal 15 4 2 2" xfId="6292" xr:uid="{00000000-0005-0000-0000-000093180000}"/>
    <cellStyle name="Normal 15 4 2 2 2" xfId="6293" xr:uid="{00000000-0005-0000-0000-000094180000}"/>
    <cellStyle name="Normal 15 4 2 3" xfId="6294" xr:uid="{00000000-0005-0000-0000-000095180000}"/>
    <cellStyle name="Normal 15 4 3" xfId="6295" xr:uid="{00000000-0005-0000-0000-000096180000}"/>
    <cellStyle name="Normal 15 4 3 2" xfId="6296" xr:uid="{00000000-0005-0000-0000-000097180000}"/>
    <cellStyle name="Normal 15 4 4" xfId="6297" xr:uid="{00000000-0005-0000-0000-000098180000}"/>
    <cellStyle name="Normal 15 5" xfId="6298" xr:uid="{00000000-0005-0000-0000-000099180000}"/>
    <cellStyle name="Normal 15 5 2" xfId="6299" xr:uid="{00000000-0005-0000-0000-00009A180000}"/>
    <cellStyle name="Normal 15 5 2 2" xfId="6300" xr:uid="{00000000-0005-0000-0000-00009B180000}"/>
    <cellStyle name="Normal 15 5 3" xfId="6301" xr:uid="{00000000-0005-0000-0000-00009C180000}"/>
    <cellStyle name="Normal 15 6" xfId="6302" xr:uid="{00000000-0005-0000-0000-00009D180000}"/>
    <cellStyle name="Normal 15 6 2" xfId="6303" xr:uid="{00000000-0005-0000-0000-00009E180000}"/>
    <cellStyle name="Normal 15 6 2 2" xfId="6304" xr:uid="{00000000-0005-0000-0000-00009F180000}"/>
    <cellStyle name="Normal 15 6 3" xfId="6305" xr:uid="{00000000-0005-0000-0000-0000A0180000}"/>
    <cellStyle name="Normal 15 7" xfId="6306" xr:uid="{00000000-0005-0000-0000-0000A1180000}"/>
    <cellStyle name="Normal 15 7 2" xfId="6307" xr:uid="{00000000-0005-0000-0000-0000A2180000}"/>
    <cellStyle name="Normal 15 8" xfId="6308" xr:uid="{00000000-0005-0000-0000-0000A3180000}"/>
    <cellStyle name="Normal 16" xfId="6309" xr:uid="{00000000-0005-0000-0000-0000A4180000}"/>
    <cellStyle name="Normal 16 2" xfId="6310" xr:uid="{00000000-0005-0000-0000-0000A5180000}"/>
    <cellStyle name="Normal 16 3" xfId="6311" xr:uid="{00000000-0005-0000-0000-0000A6180000}"/>
    <cellStyle name="Normal 16 3 2" xfId="6312" xr:uid="{00000000-0005-0000-0000-0000A7180000}"/>
    <cellStyle name="Normal 16 3 2 2" xfId="6313" xr:uid="{00000000-0005-0000-0000-0000A8180000}"/>
    <cellStyle name="Normal 16 3 2 2 2" xfId="6314" xr:uid="{00000000-0005-0000-0000-0000A9180000}"/>
    <cellStyle name="Normal 16 3 2 2 2 2" xfId="6315" xr:uid="{00000000-0005-0000-0000-0000AA180000}"/>
    <cellStyle name="Normal 16 3 2 2 3" xfId="6316" xr:uid="{00000000-0005-0000-0000-0000AB180000}"/>
    <cellStyle name="Normal 16 3 2 3" xfId="6317" xr:uid="{00000000-0005-0000-0000-0000AC180000}"/>
    <cellStyle name="Normal 16 3 2 3 2" xfId="6318" xr:uid="{00000000-0005-0000-0000-0000AD180000}"/>
    <cellStyle name="Normal 16 3 2 4" xfId="6319" xr:uid="{00000000-0005-0000-0000-0000AE180000}"/>
    <cellStyle name="Normal 16 3 3" xfId="6320" xr:uid="{00000000-0005-0000-0000-0000AF180000}"/>
    <cellStyle name="Normal 16 3 3 2" xfId="6321" xr:uid="{00000000-0005-0000-0000-0000B0180000}"/>
    <cellStyle name="Normal 16 3 3 2 2" xfId="6322" xr:uid="{00000000-0005-0000-0000-0000B1180000}"/>
    <cellStyle name="Normal 16 3 3 3" xfId="6323" xr:uid="{00000000-0005-0000-0000-0000B2180000}"/>
    <cellStyle name="Normal 16 3 4" xfId="6324" xr:uid="{00000000-0005-0000-0000-0000B3180000}"/>
    <cellStyle name="Normal 16 3 4 2" xfId="6325" xr:uid="{00000000-0005-0000-0000-0000B4180000}"/>
    <cellStyle name="Normal 16 3 4 2 2" xfId="6326" xr:uid="{00000000-0005-0000-0000-0000B5180000}"/>
    <cellStyle name="Normal 16 3 4 3" xfId="6327" xr:uid="{00000000-0005-0000-0000-0000B6180000}"/>
    <cellStyle name="Normal 16 3 5" xfId="6328" xr:uid="{00000000-0005-0000-0000-0000B7180000}"/>
    <cellStyle name="Normal 16 3 5 2" xfId="6329" xr:uid="{00000000-0005-0000-0000-0000B8180000}"/>
    <cellStyle name="Normal 16 3 6" xfId="6330" xr:uid="{00000000-0005-0000-0000-0000B9180000}"/>
    <cellStyle name="Normal 16 4" xfId="6331" xr:uid="{00000000-0005-0000-0000-0000BA180000}"/>
    <cellStyle name="Normal 16 4 2" xfId="6332" xr:uid="{00000000-0005-0000-0000-0000BB180000}"/>
    <cellStyle name="Normal 16 4 2 2" xfId="6333" xr:uid="{00000000-0005-0000-0000-0000BC180000}"/>
    <cellStyle name="Normal 16 4 2 2 2" xfId="6334" xr:uid="{00000000-0005-0000-0000-0000BD180000}"/>
    <cellStyle name="Normal 16 4 2 3" xfId="6335" xr:uid="{00000000-0005-0000-0000-0000BE180000}"/>
    <cellStyle name="Normal 16 4 3" xfId="6336" xr:uid="{00000000-0005-0000-0000-0000BF180000}"/>
    <cellStyle name="Normal 16 4 3 2" xfId="6337" xr:uid="{00000000-0005-0000-0000-0000C0180000}"/>
    <cellStyle name="Normal 16 4 4" xfId="6338" xr:uid="{00000000-0005-0000-0000-0000C1180000}"/>
    <cellStyle name="Normal 16 5" xfId="6339" xr:uid="{00000000-0005-0000-0000-0000C2180000}"/>
    <cellStyle name="Normal 16 5 2" xfId="6340" xr:uid="{00000000-0005-0000-0000-0000C3180000}"/>
    <cellStyle name="Normal 16 5 2 2" xfId="6341" xr:uid="{00000000-0005-0000-0000-0000C4180000}"/>
    <cellStyle name="Normal 16 5 3" xfId="6342" xr:uid="{00000000-0005-0000-0000-0000C5180000}"/>
    <cellStyle name="Normal 16 6" xfId="6343" xr:uid="{00000000-0005-0000-0000-0000C6180000}"/>
    <cellStyle name="Normal 16 6 2" xfId="6344" xr:uid="{00000000-0005-0000-0000-0000C7180000}"/>
    <cellStyle name="Normal 16 6 2 2" xfId="6345" xr:uid="{00000000-0005-0000-0000-0000C8180000}"/>
    <cellStyle name="Normal 16 6 3" xfId="6346" xr:uid="{00000000-0005-0000-0000-0000C9180000}"/>
    <cellStyle name="Normal 16 7" xfId="6347" xr:uid="{00000000-0005-0000-0000-0000CA180000}"/>
    <cellStyle name="Normal 16 7 2" xfId="6348" xr:uid="{00000000-0005-0000-0000-0000CB180000}"/>
    <cellStyle name="Normal 16 8" xfId="6349" xr:uid="{00000000-0005-0000-0000-0000CC180000}"/>
    <cellStyle name="Normal 17" xfId="6350" xr:uid="{00000000-0005-0000-0000-0000CD180000}"/>
    <cellStyle name="Normal 17 2" xfId="6351" xr:uid="{00000000-0005-0000-0000-0000CE180000}"/>
    <cellStyle name="Normal 17 3" xfId="6352" xr:uid="{00000000-0005-0000-0000-0000CF180000}"/>
    <cellStyle name="Normal 17 3 2" xfId="6353" xr:uid="{00000000-0005-0000-0000-0000D0180000}"/>
    <cellStyle name="Normal 17 3 2 2" xfId="6354" xr:uid="{00000000-0005-0000-0000-0000D1180000}"/>
    <cellStyle name="Normal 17 3 2 2 2" xfId="6355" xr:uid="{00000000-0005-0000-0000-0000D2180000}"/>
    <cellStyle name="Normal 17 3 2 2 2 2" xfId="6356" xr:uid="{00000000-0005-0000-0000-0000D3180000}"/>
    <cellStyle name="Normal 17 3 2 2 3" xfId="6357" xr:uid="{00000000-0005-0000-0000-0000D4180000}"/>
    <cellStyle name="Normal 17 3 2 3" xfId="6358" xr:uid="{00000000-0005-0000-0000-0000D5180000}"/>
    <cellStyle name="Normal 17 3 2 3 2" xfId="6359" xr:uid="{00000000-0005-0000-0000-0000D6180000}"/>
    <cellStyle name="Normal 17 3 2 4" xfId="6360" xr:uid="{00000000-0005-0000-0000-0000D7180000}"/>
    <cellStyle name="Normal 17 3 3" xfId="6361" xr:uid="{00000000-0005-0000-0000-0000D8180000}"/>
    <cellStyle name="Normal 17 3 3 2" xfId="6362" xr:uid="{00000000-0005-0000-0000-0000D9180000}"/>
    <cellStyle name="Normal 17 3 3 2 2" xfId="6363" xr:uid="{00000000-0005-0000-0000-0000DA180000}"/>
    <cellStyle name="Normal 17 3 3 3" xfId="6364" xr:uid="{00000000-0005-0000-0000-0000DB180000}"/>
    <cellStyle name="Normal 17 3 4" xfId="6365" xr:uid="{00000000-0005-0000-0000-0000DC180000}"/>
    <cellStyle name="Normal 17 3 4 2" xfId="6366" xr:uid="{00000000-0005-0000-0000-0000DD180000}"/>
    <cellStyle name="Normal 17 3 4 2 2" xfId="6367" xr:uid="{00000000-0005-0000-0000-0000DE180000}"/>
    <cellStyle name="Normal 17 3 4 3" xfId="6368" xr:uid="{00000000-0005-0000-0000-0000DF180000}"/>
    <cellStyle name="Normal 17 3 5" xfId="6369" xr:uid="{00000000-0005-0000-0000-0000E0180000}"/>
    <cellStyle name="Normal 17 3 5 2" xfId="6370" xr:uid="{00000000-0005-0000-0000-0000E1180000}"/>
    <cellStyle name="Normal 17 3 6" xfId="6371" xr:uid="{00000000-0005-0000-0000-0000E2180000}"/>
    <cellStyle name="Normal 17 4" xfId="6372" xr:uid="{00000000-0005-0000-0000-0000E3180000}"/>
    <cellStyle name="Normal 17 4 2" xfId="6373" xr:uid="{00000000-0005-0000-0000-0000E4180000}"/>
    <cellStyle name="Normal 17 4 2 2" xfId="6374" xr:uid="{00000000-0005-0000-0000-0000E5180000}"/>
    <cellStyle name="Normal 17 4 2 2 2" xfId="6375" xr:uid="{00000000-0005-0000-0000-0000E6180000}"/>
    <cellStyle name="Normal 17 4 2 3" xfId="6376" xr:uid="{00000000-0005-0000-0000-0000E7180000}"/>
    <cellStyle name="Normal 17 4 3" xfId="6377" xr:uid="{00000000-0005-0000-0000-0000E8180000}"/>
    <cellStyle name="Normal 17 4 3 2" xfId="6378" xr:uid="{00000000-0005-0000-0000-0000E9180000}"/>
    <cellStyle name="Normal 17 4 4" xfId="6379" xr:uid="{00000000-0005-0000-0000-0000EA180000}"/>
    <cellStyle name="Normal 17 5" xfId="6380" xr:uid="{00000000-0005-0000-0000-0000EB180000}"/>
    <cellStyle name="Normal 17 5 2" xfId="6381" xr:uid="{00000000-0005-0000-0000-0000EC180000}"/>
    <cellStyle name="Normal 17 5 2 2" xfId="6382" xr:uid="{00000000-0005-0000-0000-0000ED180000}"/>
    <cellStyle name="Normal 17 5 3" xfId="6383" xr:uid="{00000000-0005-0000-0000-0000EE180000}"/>
    <cellStyle name="Normal 17 6" xfId="6384" xr:uid="{00000000-0005-0000-0000-0000EF180000}"/>
    <cellStyle name="Normal 17 6 2" xfId="6385" xr:uid="{00000000-0005-0000-0000-0000F0180000}"/>
    <cellStyle name="Normal 17 6 2 2" xfId="6386" xr:uid="{00000000-0005-0000-0000-0000F1180000}"/>
    <cellStyle name="Normal 17 6 3" xfId="6387" xr:uid="{00000000-0005-0000-0000-0000F2180000}"/>
    <cellStyle name="Normal 17 7" xfId="6388" xr:uid="{00000000-0005-0000-0000-0000F3180000}"/>
    <cellStyle name="Normal 17 7 2" xfId="6389" xr:uid="{00000000-0005-0000-0000-0000F4180000}"/>
    <cellStyle name="Normal 17 8" xfId="6390" xr:uid="{00000000-0005-0000-0000-0000F5180000}"/>
    <cellStyle name="Normal 18" xfId="6391" xr:uid="{00000000-0005-0000-0000-0000F6180000}"/>
    <cellStyle name="Normal 18 2" xfId="6392" xr:uid="{00000000-0005-0000-0000-0000F7180000}"/>
    <cellStyle name="Normal 18 3" xfId="6393" xr:uid="{00000000-0005-0000-0000-0000F8180000}"/>
    <cellStyle name="Normal 18 3 2" xfId="6394" xr:uid="{00000000-0005-0000-0000-0000F9180000}"/>
    <cellStyle name="Normal 18 3 2 2" xfId="6395" xr:uid="{00000000-0005-0000-0000-0000FA180000}"/>
    <cellStyle name="Normal 18 3 2 2 2" xfId="6396" xr:uid="{00000000-0005-0000-0000-0000FB180000}"/>
    <cellStyle name="Normal 18 3 2 2 2 2" xfId="6397" xr:uid="{00000000-0005-0000-0000-0000FC180000}"/>
    <cellStyle name="Normal 18 3 2 2 3" xfId="6398" xr:uid="{00000000-0005-0000-0000-0000FD180000}"/>
    <cellStyle name="Normal 18 3 2 3" xfId="6399" xr:uid="{00000000-0005-0000-0000-0000FE180000}"/>
    <cellStyle name="Normal 18 3 2 3 2" xfId="6400" xr:uid="{00000000-0005-0000-0000-0000FF180000}"/>
    <cellStyle name="Normal 18 3 2 4" xfId="6401" xr:uid="{00000000-0005-0000-0000-000000190000}"/>
    <cellStyle name="Normal 18 3 3" xfId="6402" xr:uid="{00000000-0005-0000-0000-000001190000}"/>
    <cellStyle name="Normal 18 3 3 2" xfId="6403" xr:uid="{00000000-0005-0000-0000-000002190000}"/>
    <cellStyle name="Normal 18 3 3 2 2" xfId="6404" xr:uid="{00000000-0005-0000-0000-000003190000}"/>
    <cellStyle name="Normal 18 3 3 3" xfId="6405" xr:uid="{00000000-0005-0000-0000-000004190000}"/>
    <cellStyle name="Normal 18 3 4" xfId="6406" xr:uid="{00000000-0005-0000-0000-000005190000}"/>
    <cellStyle name="Normal 18 3 4 2" xfId="6407" xr:uid="{00000000-0005-0000-0000-000006190000}"/>
    <cellStyle name="Normal 18 3 5" xfId="6408" xr:uid="{00000000-0005-0000-0000-000007190000}"/>
    <cellStyle name="Normal 18 4" xfId="6409" xr:uid="{00000000-0005-0000-0000-000008190000}"/>
    <cellStyle name="Normal 18 4 2" xfId="6410" xr:uid="{00000000-0005-0000-0000-000009190000}"/>
    <cellStyle name="Normal 18 4 2 2" xfId="6411" xr:uid="{00000000-0005-0000-0000-00000A190000}"/>
    <cellStyle name="Normal 18 4 2 2 2" xfId="6412" xr:uid="{00000000-0005-0000-0000-00000B190000}"/>
    <cellStyle name="Normal 18 4 2 3" xfId="6413" xr:uid="{00000000-0005-0000-0000-00000C190000}"/>
    <cellStyle name="Normal 18 4 3" xfId="6414" xr:uid="{00000000-0005-0000-0000-00000D190000}"/>
    <cellStyle name="Normal 18 4 3 2" xfId="6415" xr:uid="{00000000-0005-0000-0000-00000E190000}"/>
    <cellStyle name="Normal 18 4 4" xfId="6416" xr:uid="{00000000-0005-0000-0000-00000F190000}"/>
    <cellStyle name="Normal 18 5" xfId="6417" xr:uid="{00000000-0005-0000-0000-000010190000}"/>
    <cellStyle name="Normal 18 5 2" xfId="6418" xr:uid="{00000000-0005-0000-0000-000011190000}"/>
    <cellStyle name="Normal 18 5 2 2" xfId="6419" xr:uid="{00000000-0005-0000-0000-000012190000}"/>
    <cellStyle name="Normal 18 5 3" xfId="6420" xr:uid="{00000000-0005-0000-0000-000013190000}"/>
    <cellStyle name="Normal 18 6" xfId="6421" xr:uid="{00000000-0005-0000-0000-000014190000}"/>
    <cellStyle name="Normal 18 6 2" xfId="6422" xr:uid="{00000000-0005-0000-0000-000015190000}"/>
    <cellStyle name="Normal 18 7" xfId="6423" xr:uid="{00000000-0005-0000-0000-000016190000}"/>
    <cellStyle name="Normal 19" xfId="6424" xr:uid="{00000000-0005-0000-0000-000017190000}"/>
    <cellStyle name="Normal 19 2" xfId="6425" xr:uid="{00000000-0005-0000-0000-000018190000}"/>
    <cellStyle name="Normal 19 3" xfId="6426" xr:uid="{00000000-0005-0000-0000-000019190000}"/>
    <cellStyle name="Normal 19 3 2" xfId="6427" xr:uid="{00000000-0005-0000-0000-00001A190000}"/>
    <cellStyle name="Normal 19 3 2 2" xfId="6428" xr:uid="{00000000-0005-0000-0000-00001B190000}"/>
    <cellStyle name="Normal 19 3 3" xfId="6429" xr:uid="{00000000-0005-0000-0000-00001C190000}"/>
    <cellStyle name="Normal 2" xfId="1" xr:uid="{00000000-0005-0000-0000-00001D190000}"/>
    <cellStyle name="Normal 2 10" xfId="6431" xr:uid="{00000000-0005-0000-0000-00001E190000}"/>
    <cellStyle name="Normal 2 10 2" xfId="6432" xr:uid="{00000000-0005-0000-0000-00001F190000}"/>
    <cellStyle name="Normal 2 11" xfId="6433" xr:uid="{00000000-0005-0000-0000-000020190000}"/>
    <cellStyle name="Normal 2 11 2" xfId="6434" xr:uid="{00000000-0005-0000-0000-000021190000}"/>
    <cellStyle name="Normal 2 11 3" xfId="6435" xr:uid="{00000000-0005-0000-0000-000022190000}"/>
    <cellStyle name="Normal 2 11 4" xfId="6436" xr:uid="{00000000-0005-0000-0000-000023190000}"/>
    <cellStyle name="Normal 2 12" xfId="6437" xr:uid="{00000000-0005-0000-0000-000024190000}"/>
    <cellStyle name="Normal 2 12 2" xfId="6438" xr:uid="{00000000-0005-0000-0000-000025190000}"/>
    <cellStyle name="Normal 2 13" xfId="6439" xr:uid="{00000000-0005-0000-0000-000026190000}"/>
    <cellStyle name="Normal 2 13 2" xfId="6440" xr:uid="{00000000-0005-0000-0000-000027190000}"/>
    <cellStyle name="Normal 2 14" xfId="6441" xr:uid="{00000000-0005-0000-0000-000028190000}"/>
    <cellStyle name="Normal 2 14 2" xfId="6442" xr:uid="{00000000-0005-0000-0000-000029190000}"/>
    <cellStyle name="Normal 2 15" xfId="6443" xr:uid="{00000000-0005-0000-0000-00002A190000}"/>
    <cellStyle name="Normal 2 15 10" xfId="6444" xr:uid="{00000000-0005-0000-0000-00002B190000}"/>
    <cellStyle name="Normal 2 15 11" xfId="6445" xr:uid="{00000000-0005-0000-0000-00002C190000}"/>
    <cellStyle name="Normal 2 15 12" xfId="6446" xr:uid="{00000000-0005-0000-0000-00002D190000}"/>
    <cellStyle name="Normal 2 15 13" xfId="6447" xr:uid="{00000000-0005-0000-0000-00002E190000}"/>
    <cellStyle name="Normal 2 15 14" xfId="6448" xr:uid="{00000000-0005-0000-0000-00002F190000}"/>
    <cellStyle name="Normal 2 15 15" xfId="6449" xr:uid="{00000000-0005-0000-0000-000030190000}"/>
    <cellStyle name="Normal 2 15 16" xfId="6450" xr:uid="{00000000-0005-0000-0000-000031190000}"/>
    <cellStyle name="Normal 2 15 17" xfId="6451" xr:uid="{00000000-0005-0000-0000-000032190000}"/>
    <cellStyle name="Normal 2 15 18" xfId="6452" xr:uid="{00000000-0005-0000-0000-000033190000}"/>
    <cellStyle name="Normal 2 15 19" xfId="6453" xr:uid="{00000000-0005-0000-0000-000034190000}"/>
    <cellStyle name="Normal 2 15 2" xfId="6454" xr:uid="{00000000-0005-0000-0000-000035190000}"/>
    <cellStyle name="Normal 2 15 2 2" xfId="6455" xr:uid="{00000000-0005-0000-0000-000036190000}"/>
    <cellStyle name="Normal 2 15 2 3" xfId="6456" xr:uid="{00000000-0005-0000-0000-000037190000}"/>
    <cellStyle name="Normal 2 15 20" xfId="6457" xr:uid="{00000000-0005-0000-0000-000038190000}"/>
    <cellStyle name="Normal 2 15 21" xfId="6458" xr:uid="{00000000-0005-0000-0000-000039190000}"/>
    <cellStyle name="Normal 2 15 22" xfId="6459" xr:uid="{00000000-0005-0000-0000-00003A190000}"/>
    <cellStyle name="Normal 2 15 23" xfId="6460" xr:uid="{00000000-0005-0000-0000-00003B190000}"/>
    <cellStyle name="Normal 2 15 24" xfId="6461" xr:uid="{00000000-0005-0000-0000-00003C190000}"/>
    <cellStyle name="Normal 2 15 3" xfId="6462" xr:uid="{00000000-0005-0000-0000-00003D190000}"/>
    <cellStyle name="Normal 2 15 4" xfId="6463" xr:uid="{00000000-0005-0000-0000-00003E190000}"/>
    <cellStyle name="Normal 2 15 5" xfId="6464" xr:uid="{00000000-0005-0000-0000-00003F190000}"/>
    <cellStyle name="Normal 2 15 6" xfId="6465" xr:uid="{00000000-0005-0000-0000-000040190000}"/>
    <cellStyle name="Normal 2 15 7" xfId="6466" xr:uid="{00000000-0005-0000-0000-000041190000}"/>
    <cellStyle name="Normal 2 15 8" xfId="6467" xr:uid="{00000000-0005-0000-0000-000042190000}"/>
    <cellStyle name="Normal 2 15 9" xfId="6468" xr:uid="{00000000-0005-0000-0000-000043190000}"/>
    <cellStyle name="Normal 2 16" xfId="6469" xr:uid="{00000000-0005-0000-0000-000044190000}"/>
    <cellStyle name="Normal 2 16 10" xfId="6470" xr:uid="{00000000-0005-0000-0000-000045190000}"/>
    <cellStyle name="Normal 2 16 11" xfId="6471" xr:uid="{00000000-0005-0000-0000-000046190000}"/>
    <cellStyle name="Normal 2 16 12" xfId="6472" xr:uid="{00000000-0005-0000-0000-000047190000}"/>
    <cellStyle name="Normal 2 16 13" xfId="6473" xr:uid="{00000000-0005-0000-0000-000048190000}"/>
    <cellStyle name="Normal 2 16 14" xfId="6474" xr:uid="{00000000-0005-0000-0000-000049190000}"/>
    <cellStyle name="Normal 2 16 15" xfId="6475" xr:uid="{00000000-0005-0000-0000-00004A190000}"/>
    <cellStyle name="Normal 2 16 16" xfId="6476" xr:uid="{00000000-0005-0000-0000-00004B190000}"/>
    <cellStyle name="Normal 2 16 17" xfId="6477" xr:uid="{00000000-0005-0000-0000-00004C190000}"/>
    <cellStyle name="Normal 2 16 18" xfId="6478" xr:uid="{00000000-0005-0000-0000-00004D190000}"/>
    <cellStyle name="Normal 2 16 19" xfId="6479" xr:uid="{00000000-0005-0000-0000-00004E190000}"/>
    <cellStyle name="Normal 2 16 2" xfId="6480" xr:uid="{00000000-0005-0000-0000-00004F190000}"/>
    <cellStyle name="Normal 2 16 2 2" xfId="6481" xr:uid="{00000000-0005-0000-0000-000050190000}"/>
    <cellStyle name="Normal 2 16 2 3" xfId="6482" xr:uid="{00000000-0005-0000-0000-000051190000}"/>
    <cellStyle name="Normal 2 16 20" xfId="6483" xr:uid="{00000000-0005-0000-0000-000052190000}"/>
    <cellStyle name="Normal 2 16 21" xfId="6484" xr:uid="{00000000-0005-0000-0000-000053190000}"/>
    <cellStyle name="Normal 2 16 22" xfId="6485" xr:uid="{00000000-0005-0000-0000-000054190000}"/>
    <cellStyle name="Normal 2 16 23" xfId="6486" xr:uid="{00000000-0005-0000-0000-000055190000}"/>
    <cellStyle name="Normal 2 16 24" xfId="6487" xr:uid="{00000000-0005-0000-0000-000056190000}"/>
    <cellStyle name="Normal 2 16 3" xfId="6488" xr:uid="{00000000-0005-0000-0000-000057190000}"/>
    <cellStyle name="Normal 2 16 4" xfId="6489" xr:uid="{00000000-0005-0000-0000-000058190000}"/>
    <cellStyle name="Normal 2 16 5" xfId="6490" xr:uid="{00000000-0005-0000-0000-000059190000}"/>
    <cellStyle name="Normal 2 16 6" xfId="6491" xr:uid="{00000000-0005-0000-0000-00005A190000}"/>
    <cellStyle name="Normal 2 16 7" xfId="6492" xr:uid="{00000000-0005-0000-0000-00005B190000}"/>
    <cellStyle name="Normal 2 16 8" xfId="6493" xr:uid="{00000000-0005-0000-0000-00005C190000}"/>
    <cellStyle name="Normal 2 16 9" xfId="6494" xr:uid="{00000000-0005-0000-0000-00005D190000}"/>
    <cellStyle name="Normal 2 17" xfId="6495" xr:uid="{00000000-0005-0000-0000-00005E190000}"/>
    <cellStyle name="Normal 2 17 2" xfId="6496" xr:uid="{00000000-0005-0000-0000-00005F190000}"/>
    <cellStyle name="Normal 2 17 2 2" xfId="6497" xr:uid="{00000000-0005-0000-0000-000060190000}"/>
    <cellStyle name="Normal 2 17 2 2 2" xfId="6498" xr:uid="{00000000-0005-0000-0000-000061190000}"/>
    <cellStyle name="Normal 2 17 2 2 2 2" xfId="6499" xr:uid="{00000000-0005-0000-0000-000062190000}"/>
    <cellStyle name="Normal 2 17 2 2 2 2 2" xfId="6500" xr:uid="{00000000-0005-0000-0000-000063190000}"/>
    <cellStyle name="Normal 2 17 2 2 2 3" xfId="6501" xr:uid="{00000000-0005-0000-0000-000064190000}"/>
    <cellStyle name="Normal 2 17 2 2 3" xfId="6502" xr:uid="{00000000-0005-0000-0000-000065190000}"/>
    <cellStyle name="Normal 2 17 2 2 3 2" xfId="6503" xr:uid="{00000000-0005-0000-0000-000066190000}"/>
    <cellStyle name="Normal 2 17 2 2 4" xfId="6504" xr:uid="{00000000-0005-0000-0000-000067190000}"/>
    <cellStyle name="Normal 2 17 2 3" xfId="6505" xr:uid="{00000000-0005-0000-0000-000068190000}"/>
    <cellStyle name="Normal 2 17 2 3 2" xfId="6506" xr:uid="{00000000-0005-0000-0000-000069190000}"/>
    <cellStyle name="Normal 2 17 2 3 2 2" xfId="6507" xr:uid="{00000000-0005-0000-0000-00006A190000}"/>
    <cellStyle name="Normal 2 17 2 3 3" xfId="6508" xr:uid="{00000000-0005-0000-0000-00006B190000}"/>
    <cellStyle name="Normal 2 17 2 4" xfId="6509" xr:uid="{00000000-0005-0000-0000-00006C190000}"/>
    <cellStyle name="Normal 2 17 2 5" xfId="6510" xr:uid="{00000000-0005-0000-0000-00006D190000}"/>
    <cellStyle name="Normal 2 17 2 5 2" xfId="6511" xr:uid="{00000000-0005-0000-0000-00006E190000}"/>
    <cellStyle name="Normal 2 17 3" xfId="6512" xr:uid="{00000000-0005-0000-0000-00006F190000}"/>
    <cellStyle name="Normal 2 17 3 2" xfId="6513" xr:uid="{00000000-0005-0000-0000-000070190000}"/>
    <cellStyle name="Normal 2 17 3 2 2" xfId="6514" xr:uid="{00000000-0005-0000-0000-000071190000}"/>
    <cellStyle name="Normal 2 17 3 3" xfId="6515" xr:uid="{00000000-0005-0000-0000-000072190000}"/>
    <cellStyle name="Normal 2 18" xfId="6516" xr:uid="{00000000-0005-0000-0000-000073190000}"/>
    <cellStyle name="Normal 2 18 2" xfId="6517" xr:uid="{00000000-0005-0000-0000-000074190000}"/>
    <cellStyle name="Normal 2 19" xfId="6518" xr:uid="{00000000-0005-0000-0000-000075190000}"/>
    <cellStyle name="Normal 2 19 2" xfId="6519" xr:uid="{00000000-0005-0000-0000-000076190000}"/>
    <cellStyle name="Normal 2 19 3" xfId="6520" xr:uid="{00000000-0005-0000-0000-000077190000}"/>
    <cellStyle name="Normal 2 19 3 2" xfId="6521" xr:uid="{00000000-0005-0000-0000-000078190000}"/>
    <cellStyle name="Normal 2 19 3 3" xfId="6522" xr:uid="{00000000-0005-0000-0000-000079190000}"/>
    <cellStyle name="Normal 2 2" xfId="6523" xr:uid="{00000000-0005-0000-0000-00007A190000}"/>
    <cellStyle name="Normal 2 2 10" xfId="6524" xr:uid="{00000000-0005-0000-0000-00007B190000}"/>
    <cellStyle name="Normal 2 2 10 2" xfId="6525" xr:uid="{00000000-0005-0000-0000-00007C190000}"/>
    <cellStyle name="Normal 2 2 10 3" xfId="6526" xr:uid="{00000000-0005-0000-0000-00007D190000}"/>
    <cellStyle name="Normal 2 2 11" xfId="6527" xr:uid="{00000000-0005-0000-0000-00007E190000}"/>
    <cellStyle name="Normal 2 2 11 2" xfId="6528" xr:uid="{00000000-0005-0000-0000-00007F190000}"/>
    <cellStyle name="Normal 2 2 11 3" xfId="6529" xr:uid="{00000000-0005-0000-0000-000080190000}"/>
    <cellStyle name="Normal 2 2 12" xfId="6530" xr:uid="{00000000-0005-0000-0000-000081190000}"/>
    <cellStyle name="Normal 2 2 12 2" xfId="6531" xr:uid="{00000000-0005-0000-0000-000082190000}"/>
    <cellStyle name="Normal 2 2 12 3" xfId="6532" xr:uid="{00000000-0005-0000-0000-000083190000}"/>
    <cellStyle name="Normal 2 2 13" xfId="6533" xr:uid="{00000000-0005-0000-0000-000084190000}"/>
    <cellStyle name="Normal 2 2 13 10" xfId="6534" xr:uid="{00000000-0005-0000-0000-000085190000}"/>
    <cellStyle name="Normal 2 2 13 2" xfId="6535" xr:uid="{00000000-0005-0000-0000-000086190000}"/>
    <cellStyle name="Normal 2 2 13 2 2" xfId="6536" xr:uid="{00000000-0005-0000-0000-000087190000}"/>
    <cellStyle name="Normal 2 2 13 2 2 2" xfId="6537" xr:uid="{00000000-0005-0000-0000-000088190000}"/>
    <cellStyle name="Normal 2 2 13 2 2 2 2" xfId="6538" xr:uid="{00000000-0005-0000-0000-000089190000}"/>
    <cellStyle name="Normal 2 2 13 2 2 2 2 2" xfId="6539" xr:uid="{00000000-0005-0000-0000-00008A190000}"/>
    <cellStyle name="Normal 2 2 13 2 2 2 3" xfId="6540" xr:uid="{00000000-0005-0000-0000-00008B190000}"/>
    <cellStyle name="Normal 2 2 13 2 2 3" xfId="6541" xr:uid="{00000000-0005-0000-0000-00008C190000}"/>
    <cellStyle name="Normal 2 2 13 2 2 3 2" xfId="6542" xr:uid="{00000000-0005-0000-0000-00008D190000}"/>
    <cellStyle name="Normal 2 2 13 2 2 4" xfId="6543" xr:uid="{00000000-0005-0000-0000-00008E190000}"/>
    <cellStyle name="Normal 2 2 13 2 3" xfId="6544" xr:uid="{00000000-0005-0000-0000-00008F190000}"/>
    <cellStyle name="Normal 2 2 13 2 3 2" xfId="6545" xr:uid="{00000000-0005-0000-0000-000090190000}"/>
    <cellStyle name="Normal 2 2 13 2 3 2 2" xfId="6546" xr:uid="{00000000-0005-0000-0000-000091190000}"/>
    <cellStyle name="Normal 2 2 13 2 3 3" xfId="6547" xr:uid="{00000000-0005-0000-0000-000092190000}"/>
    <cellStyle name="Normal 2 2 13 2 4" xfId="6548" xr:uid="{00000000-0005-0000-0000-000093190000}"/>
    <cellStyle name="Normal 2 2 13 2 4 2" xfId="6549" xr:uid="{00000000-0005-0000-0000-000094190000}"/>
    <cellStyle name="Normal 2 2 13 2 4 2 2" xfId="6550" xr:uid="{00000000-0005-0000-0000-000095190000}"/>
    <cellStyle name="Normal 2 2 13 2 4 3" xfId="6551" xr:uid="{00000000-0005-0000-0000-000096190000}"/>
    <cellStyle name="Normal 2 2 13 2 5" xfId="6552" xr:uid="{00000000-0005-0000-0000-000097190000}"/>
    <cellStyle name="Normal 2 2 13 2 5 2" xfId="6553" xr:uid="{00000000-0005-0000-0000-000098190000}"/>
    <cellStyle name="Normal 2 2 13 2 6" xfId="6554" xr:uid="{00000000-0005-0000-0000-000099190000}"/>
    <cellStyle name="Normal 2 2 13 3" xfId="6555" xr:uid="{00000000-0005-0000-0000-00009A190000}"/>
    <cellStyle name="Normal 2 2 13 3 2" xfId="6556" xr:uid="{00000000-0005-0000-0000-00009B190000}"/>
    <cellStyle name="Normal 2 2 13 3 2 2" xfId="6557" xr:uid="{00000000-0005-0000-0000-00009C190000}"/>
    <cellStyle name="Normal 2 2 13 3 2 2 2" xfId="6558" xr:uid="{00000000-0005-0000-0000-00009D190000}"/>
    <cellStyle name="Normal 2 2 13 3 2 2 2 2" xfId="6559" xr:uid="{00000000-0005-0000-0000-00009E190000}"/>
    <cellStyle name="Normal 2 2 13 3 2 2 3" xfId="6560" xr:uid="{00000000-0005-0000-0000-00009F190000}"/>
    <cellStyle name="Normal 2 2 13 3 2 3" xfId="6561" xr:uid="{00000000-0005-0000-0000-0000A0190000}"/>
    <cellStyle name="Normal 2 2 13 3 2 3 2" xfId="6562" xr:uid="{00000000-0005-0000-0000-0000A1190000}"/>
    <cellStyle name="Normal 2 2 13 3 2 4" xfId="6563" xr:uid="{00000000-0005-0000-0000-0000A2190000}"/>
    <cellStyle name="Normal 2 2 13 3 3" xfId="6564" xr:uid="{00000000-0005-0000-0000-0000A3190000}"/>
    <cellStyle name="Normal 2 2 13 3 3 2" xfId="6565" xr:uid="{00000000-0005-0000-0000-0000A4190000}"/>
    <cellStyle name="Normal 2 2 13 3 3 2 2" xfId="6566" xr:uid="{00000000-0005-0000-0000-0000A5190000}"/>
    <cellStyle name="Normal 2 2 13 3 3 3" xfId="6567" xr:uid="{00000000-0005-0000-0000-0000A6190000}"/>
    <cellStyle name="Normal 2 2 13 3 4" xfId="6568" xr:uid="{00000000-0005-0000-0000-0000A7190000}"/>
    <cellStyle name="Normal 2 2 13 3 4 2" xfId="6569" xr:uid="{00000000-0005-0000-0000-0000A8190000}"/>
    <cellStyle name="Normal 2 2 13 3 5" xfId="6570" xr:uid="{00000000-0005-0000-0000-0000A9190000}"/>
    <cellStyle name="Normal 2 2 13 4" xfId="6571" xr:uid="{00000000-0005-0000-0000-0000AA190000}"/>
    <cellStyle name="Normal 2 2 13 4 2" xfId="6572" xr:uid="{00000000-0005-0000-0000-0000AB190000}"/>
    <cellStyle name="Normal 2 2 13 4 2 2" xfId="6573" xr:uid="{00000000-0005-0000-0000-0000AC190000}"/>
    <cellStyle name="Normal 2 2 13 4 2 2 2" xfId="6574" xr:uid="{00000000-0005-0000-0000-0000AD190000}"/>
    <cellStyle name="Normal 2 2 13 4 2 2 2 2" xfId="6575" xr:uid="{00000000-0005-0000-0000-0000AE190000}"/>
    <cellStyle name="Normal 2 2 13 4 2 2 3" xfId="6576" xr:uid="{00000000-0005-0000-0000-0000AF190000}"/>
    <cellStyle name="Normal 2 2 13 4 2 3" xfId="6577" xr:uid="{00000000-0005-0000-0000-0000B0190000}"/>
    <cellStyle name="Normal 2 2 13 4 2 3 2" xfId="6578" xr:uid="{00000000-0005-0000-0000-0000B1190000}"/>
    <cellStyle name="Normal 2 2 13 4 2 4" xfId="6579" xr:uid="{00000000-0005-0000-0000-0000B2190000}"/>
    <cellStyle name="Normal 2 2 13 4 3" xfId="6580" xr:uid="{00000000-0005-0000-0000-0000B3190000}"/>
    <cellStyle name="Normal 2 2 13 4 3 2" xfId="6581" xr:uid="{00000000-0005-0000-0000-0000B4190000}"/>
    <cellStyle name="Normal 2 2 13 4 3 2 2" xfId="6582" xr:uid="{00000000-0005-0000-0000-0000B5190000}"/>
    <cellStyle name="Normal 2 2 13 4 3 3" xfId="6583" xr:uid="{00000000-0005-0000-0000-0000B6190000}"/>
    <cellStyle name="Normal 2 2 13 4 4" xfId="6584" xr:uid="{00000000-0005-0000-0000-0000B7190000}"/>
    <cellStyle name="Normal 2 2 13 4 4 2" xfId="6585" xr:uid="{00000000-0005-0000-0000-0000B8190000}"/>
    <cellStyle name="Normal 2 2 13 4 5" xfId="6586" xr:uid="{00000000-0005-0000-0000-0000B9190000}"/>
    <cellStyle name="Normal 2 2 13 5" xfId="6587" xr:uid="{00000000-0005-0000-0000-0000BA190000}"/>
    <cellStyle name="Normal 2 2 13 5 2" xfId="6588" xr:uid="{00000000-0005-0000-0000-0000BB190000}"/>
    <cellStyle name="Normal 2 2 13 5 2 2" xfId="6589" xr:uid="{00000000-0005-0000-0000-0000BC190000}"/>
    <cellStyle name="Normal 2 2 13 5 2 2 2" xfId="6590" xr:uid="{00000000-0005-0000-0000-0000BD190000}"/>
    <cellStyle name="Normal 2 2 13 5 2 3" xfId="6591" xr:uid="{00000000-0005-0000-0000-0000BE190000}"/>
    <cellStyle name="Normal 2 2 13 5 3" xfId="6592" xr:uid="{00000000-0005-0000-0000-0000BF190000}"/>
    <cellStyle name="Normal 2 2 13 5 3 2" xfId="6593" xr:uid="{00000000-0005-0000-0000-0000C0190000}"/>
    <cellStyle name="Normal 2 2 13 5 4" xfId="6594" xr:uid="{00000000-0005-0000-0000-0000C1190000}"/>
    <cellStyle name="Normal 2 2 13 6" xfId="6595" xr:uid="{00000000-0005-0000-0000-0000C2190000}"/>
    <cellStyle name="Normal 2 2 13 6 2" xfId="6596" xr:uid="{00000000-0005-0000-0000-0000C3190000}"/>
    <cellStyle name="Normal 2 2 13 6 2 2" xfId="6597" xr:uid="{00000000-0005-0000-0000-0000C4190000}"/>
    <cellStyle name="Normal 2 2 13 6 3" xfId="6598" xr:uid="{00000000-0005-0000-0000-0000C5190000}"/>
    <cellStyle name="Normal 2 2 13 7" xfId="6599" xr:uid="{00000000-0005-0000-0000-0000C6190000}"/>
    <cellStyle name="Normal 2 2 13 7 2" xfId="6600" xr:uid="{00000000-0005-0000-0000-0000C7190000}"/>
    <cellStyle name="Normal 2 2 13 7 2 2" xfId="6601" xr:uid="{00000000-0005-0000-0000-0000C8190000}"/>
    <cellStyle name="Normal 2 2 13 7 3" xfId="6602" xr:uid="{00000000-0005-0000-0000-0000C9190000}"/>
    <cellStyle name="Normal 2 2 13 8" xfId="6603" xr:uid="{00000000-0005-0000-0000-0000CA190000}"/>
    <cellStyle name="Normal 2 2 13 8 2" xfId="6604" xr:uid="{00000000-0005-0000-0000-0000CB190000}"/>
    <cellStyle name="Normal 2 2 13 8 2 2" xfId="6605" xr:uid="{00000000-0005-0000-0000-0000CC190000}"/>
    <cellStyle name="Normal 2 2 13 8 3" xfId="6606" xr:uid="{00000000-0005-0000-0000-0000CD190000}"/>
    <cellStyle name="Normal 2 2 13 9" xfId="6607" xr:uid="{00000000-0005-0000-0000-0000CE190000}"/>
    <cellStyle name="Normal 2 2 13 9 2" xfId="6608" xr:uid="{00000000-0005-0000-0000-0000CF190000}"/>
    <cellStyle name="Normal 2 2 14" xfId="6609" xr:uid="{00000000-0005-0000-0000-0000D0190000}"/>
    <cellStyle name="Normal 2 2 14 10" xfId="6610" xr:uid="{00000000-0005-0000-0000-0000D1190000}"/>
    <cellStyle name="Normal 2 2 14 2" xfId="6611" xr:uid="{00000000-0005-0000-0000-0000D2190000}"/>
    <cellStyle name="Normal 2 2 14 2 2" xfId="6612" xr:uid="{00000000-0005-0000-0000-0000D3190000}"/>
    <cellStyle name="Normal 2 2 14 2 2 2" xfId="6613" xr:uid="{00000000-0005-0000-0000-0000D4190000}"/>
    <cellStyle name="Normal 2 2 14 2 2 2 2" xfId="6614" xr:uid="{00000000-0005-0000-0000-0000D5190000}"/>
    <cellStyle name="Normal 2 2 14 2 2 2 2 2" xfId="6615" xr:uid="{00000000-0005-0000-0000-0000D6190000}"/>
    <cellStyle name="Normal 2 2 14 2 2 2 3" xfId="6616" xr:uid="{00000000-0005-0000-0000-0000D7190000}"/>
    <cellStyle name="Normal 2 2 14 2 2 3" xfId="6617" xr:uid="{00000000-0005-0000-0000-0000D8190000}"/>
    <cellStyle name="Normal 2 2 14 2 2 3 2" xfId="6618" xr:uid="{00000000-0005-0000-0000-0000D9190000}"/>
    <cellStyle name="Normal 2 2 14 2 2 4" xfId="6619" xr:uid="{00000000-0005-0000-0000-0000DA190000}"/>
    <cellStyle name="Normal 2 2 14 2 3" xfId="6620" xr:uid="{00000000-0005-0000-0000-0000DB190000}"/>
    <cellStyle name="Normal 2 2 14 2 3 2" xfId="6621" xr:uid="{00000000-0005-0000-0000-0000DC190000}"/>
    <cellStyle name="Normal 2 2 14 2 3 2 2" xfId="6622" xr:uid="{00000000-0005-0000-0000-0000DD190000}"/>
    <cellStyle name="Normal 2 2 14 2 3 3" xfId="6623" xr:uid="{00000000-0005-0000-0000-0000DE190000}"/>
    <cellStyle name="Normal 2 2 14 2 4" xfId="6624" xr:uid="{00000000-0005-0000-0000-0000DF190000}"/>
    <cellStyle name="Normal 2 2 14 2 4 2" xfId="6625" xr:uid="{00000000-0005-0000-0000-0000E0190000}"/>
    <cellStyle name="Normal 2 2 14 2 4 2 2" xfId="6626" xr:uid="{00000000-0005-0000-0000-0000E1190000}"/>
    <cellStyle name="Normal 2 2 14 2 4 3" xfId="6627" xr:uid="{00000000-0005-0000-0000-0000E2190000}"/>
    <cellStyle name="Normal 2 2 14 2 5" xfId="6628" xr:uid="{00000000-0005-0000-0000-0000E3190000}"/>
    <cellStyle name="Normal 2 2 14 2 5 2" xfId="6629" xr:uid="{00000000-0005-0000-0000-0000E4190000}"/>
    <cellStyle name="Normal 2 2 14 2 6" xfId="6630" xr:uid="{00000000-0005-0000-0000-0000E5190000}"/>
    <cellStyle name="Normal 2 2 14 3" xfId="6631" xr:uid="{00000000-0005-0000-0000-0000E6190000}"/>
    <cellStyle name="Normal 2 2 14 3 2" xfId="6632" xr:uid="{00000000-0005-0000-0000-0000E7190000}"/>
    <cellStyle name="Normal 2 2 14 3 2 2" xfId="6633" xr:uid="{00000000-0005-0000-0000-0000E8190000}"/>
    <cellStyle name="Normal 2 2 14 3 2 2 2" xfId="6634" xr:uid="{00000000-0005-0000-0000-0000E9190000}"/>
    <cellStyle name="Normal 2 2 14 3 2 2 2 2" xfId="6635" xr:uid="{00000000-0005-0000-0000-0000EA190000}"/>
    <cellStyle name="Normal 2 2 14 3 2 2 3" xfId="6636" xr:uid="{00000000-0005-0000-0000-0000EB190000}"/>
    <cellStyle name="Normal 2 2 14 3 2 3" xfId="6637" xr:uid="{00000000-0005-0000-0000-0000EC190000}"/>
    <cellStyle name="Normal 2 2 14 3 2 3 2" xfId="6638" xr:uid="{00000000-0005-0000-0000-0000ED190000}"/>
    <cellStyle name="Normal 2 2 14 3 2 4" xfId="6639" xr:uid="{00000000-0005-0000-0000-0000EE190000}"/>
    <cellStyle name="Normal 2 2 14 3 3" xfId="6640" xr:uid="{00000000-0005-0000-0000-0000EF190000}"/>
    <cellStyle name="Normal 2 2 14 3 3 2" xfId="6641" xr:uid="{00000000-0005-0000-0000-0000F0190000}"/>
    <cellStyle name="Normal 2 2 14 3 3 2 2" xfId="6642" xr:uid="{00000000-0005-0000-0000-0000F1190000}"/>
    <cellStyle name="Normal 2 2 14 3 3 3" xfId="6643" xr:uid="{00000000-0005-0000-0000-0000F2190000}"/>
    <cellStyle name="Normal 2 2 14 3 4" xfId="6644" xr:uid="{00000000-0005-0000-0000-0000F3190000}"/>
    <cellStyle name="Normal 2 2 14 3 4 2" xfId="6645" xr:uid="{00000000-0005-0000-0000-0000F4190000}"/>
    <cellStyle name="Normal 2 2 14 3 5" xfId="6646" xr:uid="{00000000-0005-0000-0000-0000F5190000}"/>
    <cellStyle name="Normal 2 2 14 4" xfId="6647" xr:uid="{00000000-0005-0000-0000-0000F6190000}"/>
    <cellStyle name="Normal 2 2 14 4 2" xfId="6648" xr:uid="{00000000-0005-0000-0000-0000F7190000}"/>
    <cellStyle name="Normal 2 2 14 4 2 2" xfId="6649" xr:uid="{00000000-0005-0000-0000-0000F8190000}"/>
    <cellStyle name="Normal 2 2 14 4 2 2 2" xfId="6650" xr:uid="{00000000-0005-0000-0000-0000F9190000}"/>
    <cellStyle name="Normal 2 2 14 4 2 2 2 2" xfId="6651" xr:uid="{00000000-0005-0000-0000-0000FA190000}"/>
    <cellStyle name="Normal 2 2 14 4 2 2 3" xfId="6652" xr:uid="{00000000-0005-0000-0000-0000FB190000}"/>
    <cellStyle name="Normal 2 2 14 4 2 3" xfId="6653" xr:uid="{00000000-0005-0000-0000-0000FC190000}"/>
    <cellStyle name="Normal 2 2 14 4 2 3 2" xfId="6654" xr:uid="{00000000-0005-0000-0000-0000FD190000}"/>
    <cellStyle name="Normal 2 2 14 4 2 4" xfId="6655" xr:uid="{00000000-0005-0000-0000-0000FE190000}"/>
    <cellStyle name="Normal 2 2 14 4 3" xfId="6656" xr:uid="{00000000-0005-0000-0000-0000FF190000}"/>
    <cellStyle name="Normal 2 2 14 4 3 2" xfId="6657" xr:uid="{00000000-0005-0000-0000-0000001A0000}"/>
    <cellStyle name="Normal 2 2 14 4 3 2 2" xfId="6658" xr:uid="{00000000-0005-0000-0000-0000011A0000}"/>
    <cellStyle name="Normal 2 2 14 4 3 3" xfId="6659" xr:uid="{00000000-0005-0000-0000-0000021A0000}"/>
    <cellStyle name="Normal 2 2 14 4 4" xfId="6660" xr:uid="{00000000-0005-0000-0000-0000031A0000}"/>
    <cellStyle name="Normal 2 2 14 4 4 2" xfId="6661" xr:uid="{00000000-0005-0000-0000-0000041A0000}"/>
    <cellStyle name="Normal 2 2 14 4 5" xfId="6662" xr:uid="{00000000-0005-0000-0000-0000051A0000}"/>
    <cellStyle name="Normal 2 2 14 5" xfId="6663" xr:uid="{00000000-0005-0000-0000-0000061A0000}"/>
    <cellStyle name="Normal 2 2 14 5 2" xfId="6664" xr:uid="{00000000-0005-0000-0000-0000071A0000}"/>
    <cellStyle name="Normal 2 2 14 5 2 2" xfId="6665" xr:uid="{00000000-0005-0000-0000-0000081A0000}"/>
    <cellStyle name="Normal 2 2 14 5 2 2 2" xfId="6666" xr:uid="{00000000-0005-0000-0000-0000091A0000}"/>
    <cellStyle name="Normal 2 2 14 5 2 3" xfId="6667" xr:uid="{00000000-0005-0000-0000-00000A1A0000}"/>
    <cellStyle name="Normal 2 2 14 5 3" xfId="6668" xr:uid="{00000000-0005-0000-0000-00000B1A0000}"/>
    <cellStyle name="Normal 2 2 14 5 3 2" xfId="6669" xr:uid="{00000000-0005-0000-0000-00000C1A0000}"/>
    <cellStyle name="Normal 2 2 14 5 4" xfId="6670" xr:uid="{00000000-0005-0000-0000-00000D1A0000}"/>
    <cellStyle name="Normal 2 2 14 6" xfId="6671" xr:uid="{00000000-0005-0000-0000-00000E1A0000}"/>
    <cellStyle name="Normal 2 2 14 6 2" xfId="6672" xr:uid="{00000000-0005-0000-0000-00000F1A0000}"/>
    <cellStyle name="Normal 2 2 14 6 2 2" xfId="6673" xr:uid="{00000000-0005-0000-0000-0000101A0000}"/>
    <cellStyle name="Normal 2 2 14 6 3" xfId="6674" xr:uid="{00000000-0005-0000-0000-0000111A0000}"/>
    <cellStyle name="Normal 2 2 14 7" xfId="6675" xr:uid="{00000000-0005-0000-0000-0000121A0000}"/>
    <cellStyle name="Normal 2 2 14 7 2" xfId="6676" xr:uid="{00000000-0005-0000-0000-0000131A0000}"/>
    <cellStyle name="Normal 2 2 14 7 2 2" xfId="6677" xr:uid="{00000000-0005-0000-0000-0000141A0000}"/>
    <cellStyle name="Normal 2 2 14 7 3" xfId="6678" xr:uid="{00000000-0005-0000-0000-0000151A0000}"/>
    <cellStyle name="Normal 2 2 14 8" xfId="6679" xr:uid="{00000000-0005-0000-0000-0000161A0000}"/>
    <cellStyle name="Normal 2 2 14 8 2" xfId="6680" xr:uid="{00000000-0005-0000-0000-0000171A0000}"/>
    <cellStyle name="Normal 2 2 14 8 2 2" xfId="6681" xr:uid="{00000000-0005-0000-0000-0000181A0000}"/>
    <cellStyle name="Normal 2 2 14 8 3" xfId="6682" xr:uid="{00000000-0005-0000-0000-0000191A0000}"/>
    <cellStyle name="Normal 2 2 14 9" xfId="6683" xr:uid="{00000000-0005-0000-0000-00001A1A0000}"/>
    <cellStyle name="Normal 2 2 14 9 2" xfId="6684" xr:uid="{00000000-0005-0000-0000-00001B1A0000}"/>
    <cellStyle name="Normal 2 2 15" xfId="6685" xr:uid="{00000000-0005-0000-0000-00001C1A0000}"/>
    <cellStyle name="Normal 2 2 15 10" xfId="6686" xr:uid="{00000000-0005-0000-0000-00001D1A0000}"/>
    <cellStyle name="Normal 2 2 15 2" xfId="6687" xr:uid="{00000000-0005-0000-0000-00001E1A0000}"/>
    <cellStyle name="Normal 2 2 15 2 2" xfId="6688" xr:uid="{00000000-0005-0000-0000-00001F1A0000}"/>
    <cellStyle name="Normal 2 2 15 2 2 2" xfId="6689" xr:uid="{00000000-0005-0000-0000-0000201A0000}"/>
    <cellStyle name="Normal 2 2 15 2 2 2 2" xfId="6690" xr:uid="{00000000-0005-0000-0000-0000211A0000}"/>
    <cellStyle name="Normal 2 2 15 2 2 2 2 2" xfId="6691" xr:uid="{00000000-0005-0000-0000-0000221A0000}"/>
    <cellStyle name="Normal 2 2 15 2 2 2 3" xfId="6692" xr:uid="{00000000-0005-0000-0000-0000231A0000}"/>
    <cellStyle name="Normal 2 2 15 2 2 3" xfId="6693" xr:uid="{00000000-0005-0000-0000-0000241A0000}"/>
    <cellStyle name="Normal 2 2 15 2 2 3 2" xfId="6694" xr:uid="{00000000-0005-0000-0000-0000251A0000}"/>
    <cellStyle name="Normal 2 2 15 2 2 4" xfId="6695" xr:uid="{00000000-0005-0000-0000-0000261A0000}"/>
    <cellStyle name="Normal 2 2 15 2 3" xfId="6696" xr:uid="{00000000-0005-0000-0000-0000271A0000}"/>
    <cellStyle name="Normal 2 2 15 2 3 2" xfId="6697" xr:uid="{00000000-0005-0000-0000-0000281A0000}"/>
    <cellStyle name="Normal 2 2 15 2 3 2 2" xfId="6698" xr:uid="{00000000-0005-0000-0000-0000291A0000}"/>
    <cellStyle name="Normal 2 2 15 2 3 3" xfId="6699" xr:uid="{00000000-0005-0000-0000-00002A1A0000}"/>
    <cellStyle name="Normal 2 2 15 2 4" xfId="6700" xr:uid="{00000000-0005-0000-0000-00002B1A0000}"/>
    <cellStyle name="Normal 2 2 15 2 4 2" xfId="6701" xr:uid="{00000000-0005-0000-0000-00002C1A0000}"/>
    <cellStyle name="Normal 2 2 15 2 4 2 2" xfId="6702" xr:uid="{00000000-0005-0000-0000-00002D1A0000}"/>
    <cellStyle name="Normal 2 2 15 2 4 3" xfId="6703" xr:uid="{00000000-0005-0000-0000-00002E1A0000}"/>
    <cellStyle name="Normal 2 2 15 2 5" xfId="6704" xr:uid="{00000000-0005-0000-0000-00002F1A0000}"/>
    <cellStyle name="Normal 2 2 15 2 5 2" xfId="6705" xr:uid="{00000000-0005-0000-0000-0000301A0000}"/>
    <cellStyle name="Normal 2 2 15 2 6" xfId="6706" xr:uid="{00000000-0005-0000-0000-0000311A0000}"/>
    <cellStyle name="Normal 2 2 15 3" xfId="6707" xr:uid="{00000000-0005-0000-0000-0000321A0000}"/>
    <cellStyle name="Normal 2 2 15 3 2" xfId="6708" xr:uid="{00000000-0005-0000-0000-0000331A0000}"/>
    <cellStyle name="Normal 2 2 15 3 2 2" xfId="6709" xr:uid="{00000000-0005-0000-0000-0000341A0000}"/>
    <cellStyle name="Normal 2 2 15 3 2 2 2" xfId="6710" xr:uid="{00000000-0005-0000-0000-0000351A0000}"/>
    <cellStyle name="Normal 2 2 15 3 2 2 2 2" xfId="6711" xr:uid="{00000000-0005-0000-0000-0000361A0000}"/>
    <cellStyle name="Normal 2 2 15 3 2 2 3" xfId="6712" xr:uid="{00000000-0005-0000-0000-0000371A0000}"/>
    <cellStyle name="Normal 2 2 15 3 2 3" xfId="6713" xr:uid="{00000000-0005-0000-0000-0000381A0000}"/>
    <cellStyle name="Normal 2 2 15 3 2 3 2" xfId="6714" xr:uid="{00000000-0005-0000-0000-0000391A0000}"/>
    <cellStyle name="Normal 2 2 15 3 2 4" xfId="6715" xr:uid="{00000000-0005-0000-0000-00003A1A0000}"/>
    <cellStyle name="Normal 2 2 15 3 3" xfId="6716" xr:uid="{00000000-0005-0000-0000-00003B1A0000}"/>
    <cellStyle name="Normal 2 2 15 3 3 2" xfId="6717" xr:uid="{00000000-0005-0000-0000-00003C1A0000}"/>
    <cellStyle name="Normal 2 2 15 3 3 2 2" xfId="6718" xr:uid="{00000000-0005-0000-0000-00003D1A0000}"/>
    <cellStyle name="Normal 2 2 15 3 3 3" xfId="6719" xr:uid="{00000000-0005-0000-0000-00003E1A0000}"/>
    <cellStyle name="Normal 2 2 15 3 4" xfId="6720" xr:uid="{00000000-0005-0000-0000-00003F1A0000}"/>
    <cellStyle name="Normal 2 2 15 3 4 2" xfId="6721" xr:uid="{00000000-0005-0000-0000-0000401A0000}"/>
    <cellStyle name="Normal 2 2 15 3 5" xfId="6722" xr:uid="{00000000-0005-0000-0000-0000411A0000}"/>
    <cellStyle name="Normal 2 2 15 4" xfId="6723" xr:uid="{00000000-0005-0000-0000-0000421A0000}"/>
    <cellStyle name="Normal 2 2 15 4 2" xfId="6724" xr:uid="{00000000-0005-0000-0000-0000431A0000}"/>
    <cellStyle name="Normal 2 2 15 4 2 2" xfId="6725" xr:uid="{00000000-0005-0000-0000-0000441A0000}"/>
    <cellStyle name="Normal 2 2 15 4 2 2 2" xfId="6726" xr:uid="{00000000-0005-0000-0000-0000451A0000}"/>
    <cellStyle name="Normal 2 2 15 4 2 2 2 2" xfId="6727" xr:uid="{00000000-0005-0000-0000-0000461A0000}"/>
    <cellStyle name="Normal 2 2 15 4 2 2 3" xfId="6728" xr:uid="{00000000-0005-0000-0000-0000471A0000}"/>
    <cellStyle name="Normal 2 2 15 4 2 3" xfId="6729" xr:uid="{00000000-0005-0000-0000-0000481A0000}"/>
    <cellStyle name="Normal 2 2 15 4 2 3 2" xfId="6730" xr:uid="{00000000-0005-0000-0000-0000491A0000}"/>
    <cellStyle name="Normal 2 2 15 4 2 4" xfId="6731" xr:uid="{00000000-0005-0000-0000-00004A1A0000}"/>
    <cellStyle name="Normal 2 2 15 4 3" xfId="6732" xr:uid="{00000000-0005-0000-0000-00004B1A0000}"/>
    <cellStyle name="Normal 2 2 15 4 3 2" xfId="6733" xr:uid="{00000000-0005-0000-0000-00004C1A0000}"/>
    <cellStyle name="Normal 2 2 15 4 3 2 2" xfId="6734" xr:uid="{00000000-0005-0000-0000-00004D1A0000}"/>
    <cellStyle name="Normal 2 2 15 4 3 3" xfId="6735" xr:uid="{00000000-0005-0000-0000-00004E1A0000}"/>
    <cellStyle name="Normal 2 2 15 4 4" xfId="6736" xr:uid="{00000000-0005-0000-0000-00004F1A0000}"/>
    <cellStyle name="Normal 2 2 15 4 4 2" xfId="6737" xr:uid="{00000000-0005-0000-0000-0000501A0000}"/>
    <cellStyle name="Normal 2 2 15 4 5" xfId="6738" xr:uid="{00000000-0005-0000-0000-0000511A0000}"/>
    <cellStyle name="Normal 2 2 15 5" xfId="6739" xr:uid="{00000000-0005-0000-0000-0000521A0000}"/>
    <cellStyle name="Normal 2 2 15 5 2" xfId="6740" xr:uid="{00000000-0005-0000-0000-0000531A0000}"/>
    <cellStyle name="Normal 2 2 15 5 2 2" xfId="6741" xr:uid="{00000000-0005-0000-0000-0000541A0000}"/>
    <cellStyle name="Normal 2 2 15 5 2 2 2" xfId="6742" xr:uid="{00000000-0005-0000-0000-0000551A0000}"/>
    <cellStyle name="Normal 2 2 15 5 2 3" xfId="6743" xr:uid="{00000000-0005-0000-0000-0000561A0000}"/>
    <cellStyle name="Normal 2 2 15 5 3" xfId="6744" xr:uid="{00000000-0005-0000-0000-0000571A0000}"/>
    <cellStyle name="Normal 2 2 15 5 3 2" xfId="6745" xr:uid="{00000000-0005-0000-0000-0000581A0000}"/>
    <cellStyle name="Normal 2 2 15 5 4" xfId="6746" xr:uid="{00000000-0005-0000-0000-0000591A0000}"/>
    <cellStyle name="Normal 2 2 15 6" xfId="6747" xr:uid="{00000000-0005-0000-0000-00005A1A0000}"/>
    <cellStyle name="Normal 2 2 15 6 2" xfId="6748" xr:uid="{00000000-0005-0000-0000-00005B1A0000}"/>
    <cellStyle name="Normal 2 2 15 6 2 2" xfId="6749" xr:uid="{00000000-0005-0000-0000-00005C1A0000}"/>
    <cellStyle name="Normal 2 2 15 6 3" xfId="6750" xr:uid="{00000000-0005-0000-0000-00005D1A0000}"/>
    <cellStyle name="Normal 2 2 15 7" xfId="6751" xr:uid="{00000000-0005-0000-0000-00005E1A0000}"/>
    <cellStyle name="Normal 2 2 15 7 2" xfId="6752" xr:uid="{00000000-0005-0000-0000-00005F1A0000}"/>
    <cellStyle name="Normal 2 2 15 7 2 2" xfId="6753" xr:uid="{00000000-0005-0000-0000-0000601A0000}"/>
    <cellStyle name="Normal 2 2 15 7 3" xfId="6754" xr:uid="{00000000-0005-0000-0000-0000611A0000}"/>
    <cellStyle name="Normal 2 2 15 8" xfId="6755" xr:uid="{00000000-0005-0000-0000-0000621A0000}"/>
    <cellStyle name="Normal 2 2 15 8 2" xfId="6756" xr:uid="{00000000-0005-0000-0000-0000631A0000}"/>
    <cellStyle name="Normal 2 2 15 8 2 2" xfId="6757" xr:uid="{00000000-0005-0000-0000-0000641A0000}"/>
    <cellStyle name="Normal 2 2 15 8 3" xfId="6758" xr:uid="{00000000-0005-0000-0000-0000651A0000}"/>
    <cellStyle name="Normal 2 2 15 9" xfId="6759" xr:uid="{00000000-0005-0000-0000-0000661A0000}"/>
    <cellStyle name="Normal 2 2 15 9 2" xfId="6760" xr:uid="{00000000-0005-0000-0000-0000671A0000}"/>
    <cellStyle name="Normal 2 2 16" xfId="6761" xr:uid="{00000000-0005-0000-0000-0000681A0000}"/>
    <cellStyle name="Normal 2 2 16 10" xfId="6762" xr:uid="{00000000-0005-0000-0000-0000691A0000}"/>
    <cellStyle name="Normal 2 2 16 2" xfId="6763" xr:uid="{00000000-0005-0000-0000-00006A1A0000}"/>
    <cellStyle name="Normal 2 2 16 2 2" xfId="6764" xr:uid="{00000000-0005-0000-0000-00006B1A0000}"/>
    <cellStyle name="Normal 2 2 16 2 2 2" xfId="6765" xr:uid="{00000000-0005-0000-0000-00006C1A0000}"/>
    <cellStyle name="Normal 2 2 16 2 2 2 2" xfId="6766" xr:uid="{00000000-0005-0000-0000-00006D1A0000}"/>
    <cellStyle name="Normal 2 2 16 2 2 2 2 2" xfId="6767" xr:uid="{00000000-0005-0000-0000-00006E1A0000}"/>
    <cellStyle name="Normal 2 2 16 2 2 2 3" xfId="6768" xr:uid="{00000000-0005-0000-0000-00006F1A0000}"/>
    <cellStyle name="Normal 2 2 16 2 2 3" xfId="6769" xr:uid="{00000000-0005-0000-0000-0000701A0000}"/>
    <cellStyle name="Normal 2 2 16 2 2 3 2" xfId="6770" xr:uid="{00000000-0005-0000-0000-0000711A0000}"/>
    <cellStyle name="Normal 2 2 16 2 2 4" xfId="6771" xr:uid="{00000000-0005-0000-0000-0000721A0000}"/>
    <cellStyle name="Normal 2 2 16 2 3" xfId="6772" xr:uid="{00000000-0005-0000-0000-0000731A0000}"/>
    <cellStyle name="Normal 2 2 16 2 3 2" xfId="6773" xr:uid="{00000000-0005-0000-0000-0000741A0000}"/>
    <cellStyle name="Normal 2 2 16 2 3 2 2" xfId="6774" xr:uid="{00000000-0005-0000-0000-0000751A0000}"/>
    <cellStyle name="Normal 2 2 16 2 3 3" xfId="6775" xr:uid="{00000000-0005-0000-0000-0000761A0000}"/>
    <cellStyle name="Normal 2 2 16 2 4" xfId="6776" xr:uid="{00000000-0005-0000-0000-0000771A0000}"/>
    <cellStyle name="Normal 2 2 16 2 4 2" xfId="6777" xr:uid="{00000000-0005-0000-0000-0000781A0000}"/>
    <cellStyle name="Normal 2 2 16 2 4 2 2" xfId="6778" xr:uid="{00000000-0005-0000-0000-0000791A0000}"/>
    <cellStyle name="Normal 2 2 16 2 4 3" xfId="6779" xr:uid="{00000000-0005-0000-0000-00007A1A0000}"/>
    <cellStyle name="Normal 2 2 16 2 5" xfId="6780" xr:uid="{00000000-0005-0000-0000-00007B1A0000}"/>
    <cellStyle name="Normal 2 2 16 2 5 2" xfId="6781" xr:uid="{00000000-0005-0000-0000-00007C1A0000}"/>
    <cellStyle name="Normal 2 2 16 2 6" xfId="6782" xr:uid="{00000000-0005-0000-0000-00007D1A0000}"/>
    <cellStyle name="Normal 2 2 16 3" xfId="6783" xr:uid="{00000000-0005-0000-0000-00007E1A0000}"/>
    <cellStyle name="Normal 2 2 16 3 2" xfId="6784" xr:uid="{00000000-0005-0000-0000-00007F1A0000}"/>
    <cellStyle name="Normal 2 2 16 3 2 2" xfId="6785" xr:uid="{00000000-0005-0000-0000-0000801A0000}"/>
    <cellStyle name="Normal 2 2 16 3 2 2 2" xfId="6786" xr:uid="{00000000-0005-0000-0000-0000811A0000}"/>
    <cellStyle name="Normal 2 2 16 3 2 2 2 2" xfId="6787" xr:uid="{00000000-0005-0000-0000-0000821A0000}"/>
    <cellStyle name="Normal 2 2 16 3 2 2 3" xfId="6788" xr:uid="{00000000-0005-0000-0000-0000831A0000}"/>
    <cellStyle name="Normal 2 2 16 3 2 3" xfId="6789" xr:uid="{00000000-0005-0000-0000-0000841A0000}"/>
    <cellStyle name="Normal 2 2 16 3 2 3 2" xfId="6790" xr:uid="{00000000-0005-0000-0000-0000851A0000}"/>
    <cellStyle name="Normal 2 2 16 3 2 4" xfId="6791" xr:uid="{00000000-0005-0000-0000-0000861A0000}"/>
    <cellStyle name="Normal 2 2 16 3 3" xfId="6792" xr:uid="{00000000-0005-0000-0000-0000871A0000}"/>
    <cellStyle name="Normal 2 2 16 3 3 2" xfId="6793" xr:uid="{00000000-0005-0000-0000-0000881A0000}"/>
    <cellStyle name="Normal 2 2 16 3 3 2 2" xfId="6794" xr:uid="{00000000-0005-0000-0000-0000891A0000}"/>
    <cellStyle name="Normal 2 2 16 3 3 3" xfId="6795" xr:uid="{00000000-0005-0000-0000-00008A1A0000}"/>
    <cellStyle name="Normal 2 2 16 3 4" xfId="6796" xr:uid="{00000000-0005-0000-0000-00008B1A0000}"/>
    <cellStyle name="Normal 2 2 16 3 4 2" xfId="6797" xr:uid="{00000000-0005-0000-0000-00008C1A0000}"/>
    <cellStyle name="Normal 2 2 16 3 5" xfId="6798" xr:uid="{00000000-0005-0000-0000-00008D1A0000}"/>
    <cellStyle name="Normal 2 2 16 4" xfId="6799" xr:uid="{00000000-0005-0000-0000-00008E1A0000}"/>
    <cellStyle name="Normal 2 2 16 4 2" xfId="6800" xr:uid="{00000000-0005-0000-0000-00008F1A0000}"/>
    <cellStyle name="Normal 2 2 16 4 2 2" xfId="6801" xr:uid="{00000000-0005-0000-0000-0000901A0000}"/>
    <cellStyle name="Normal 2 2 16 4 2 2 2" xfId="6802" xr:uid="{00000000-0005-0000-0000-0000911A0000}"/>
    <cellStyle name="Normal 2 2 16 4 2 2 2 2" xfId="6803" xr:uid="{00000000-0005-0000-0000-0000921A0000}"/>
    <cellStyle name="Normal 2 2 16 4 2 2 3" xfId="6804" xr:uid="{00000000-0005-0000-0000-0000931A0000}"/>
    <cellStyle name="Normal 2 2 16 4 2 3" xfId="6805" xr:uid="{00000000-0005-0000-0000-0000941A0000}"/>
    <cellStyle name="Normal 2 2 16 4 2 3 2" xfId="6806" xr:uid="{00000000-0005-0000-0000-0000951A0000}"/>
    <cellStyle name="Normal 2 2 16 4 2 4" xfId="6807" xr:uid="{00000000-0005-0000-0000-0000961A0000}"/>
    <cellStyle name="Normal 2 2 16 4 3" xfId="6808" xr:uid="{00000000-0005-0000-0000-0000971A0000}"/>
    <cellStyle name="Normal 2 2 16 4 3 2" xfId="6809" xr:uid="{00000000-0005-0000-0000-0000981A0000}"/>
    <cellStyle name="Normal 2 2 16 4 3 2 2" xfId="6810" xr:uid="{00000000-0005-0000-0000-0000991A0000}"/>
    <cellStyle name="Normal 2 2 16 4 3 3" xfId="6811" xr:uid="{00000000-0005-0000-0000-00009A1A0000}"/>
    <cellStyle name="Normal 2 2 16 4 4" xfId="6812" xr:uid="{00000000-0005-0000-0000-00009B1A0000}"/>
    <cellStyle name="Normal 2 2 16 4 4 2" xfId="6813" xr:uid="{00000000-0005-0000-0000-00009C1A0000}"/>
    <cellStyle name="Normal 2 2 16 4 5" xfId="6814" xr:uid="{00000000-0005-0000-0000-00009D1A0000}"/>
    <cellStyle name="Normal 2 2 16 5" xfId="6815" xr:uid="{00000000-0005-0000-0000-00009E1A0000}"/>
    <cellStyle name="Normal 2 2 16 5 2" xfId="6816" xr:uid="{00000000-0005-0000-0000-00009F1A0000}"/>
    <cellStyle name="Normal 2 2 16 5 2 2" xfId="6817" xr:uid="{00000000-0005-0000-0000-0000A01A0000}"/>
    <cellStyle name="Normal 2 2 16 5 2 2 2" xfId="6818" xr:uid="{00000000-0005-0000-0000-0000A11A0000}"/>
    <cellStyle name="Normal 2 2 16 5 2 3" xfId="6819" xr:uid="{00000000-0005-0000-0000-0000A21A0000}"/>
    <cellStyle name="Normal 2 2 16 5 3" xfId="6820" xr:uid="{00000000-0005-0000-0000-0000A31A0000}"/>
    <cellStyle name="Normal 2 2 16 5 3 2" xfId="6821" xr:uid="{00000000-0005-0000-0000-0000A41A0000}"/>
    <cellStyle name="Normal 2 2 16 5 4" xfId="6822" xr:uid="{00000000-0005-0000-0000-0000A51A0000}"/>
    <cellStyle name="Normal 2 2 16 6" xfId="6823" xr:uid="{00000000-0005-0000-0000-0000A61A0000}"/>
    <cellStyle name="Normal 2 2 16 6 2" xfId="6824" xr:uid="{00000000-0005-0000-0000-0000A71A0000}"/>
    <cellStyle name="Normal 2 2 16 6 2 2" xfId="6825" xr:uid="{00000000-0005-0000-0000-0000A81A0000}"/>
    <cellStyle name="Normal 2 2 16 6 3" xfId="6826" xr:uid="{00000000-0005-0000-0000-0000A91A0000}"/>
    <cellStyle name="Normal 2 2 16 7" xfId="6827" xr:uid="{00000000-0005-0000-0000-0000AA1A0000}"/>
    <cellStyle name="Normal 2 2 16 7 2" xfId="6828" xr:uid="{00000000-0005-0000-0000-0000AB1A0000}"/>
    <cellStyle name="Normal 2 2 16 7 2 2" xfId="6829" xr:uid="{00000000-0005-0000-0000-0000AC1A0000}"/>
    <cellStyle name="Normal 2 2 16 7 3" xfId="6830" xr:uid="{00000000-0005-0000-0000-0000AD1A0000}"/>
    <cellStyle name="Normal 2 2 16 8" xfId="6831" xr:uid="{00000000-0005-0000-0000-0000AE1A0000}"/>
    <cellStyle name="Normal 2 2 16 8 2" xfId="6832" xr:uid="{00000000-0005-0000-0000-0000AF1A0000}"/>
    <cellStyle name="Normal 2 2 16 8 2 2" xfId="6833" xr:uid="{00000000-0005-0000-0000-0000B01A0000}"/>
    <cellStyle name="Normal 2 2 16 8 3" xfId="6834" xr:uid="{00000000-0005-0000-0000-0000B11A0000}"/>
    <cellStyle name="Normal 2 2 16 9" xfId="6835" xr:uid="{00000000-0005-0000-0000-0000B21A0000}"/>
    <cellStyle name="Normal 2 2 16 9 2" xfId="6836" xr:uid="{00000000-0005-0000-0000-0000B31A0000}"/>
    <cellStyle name="Normal 2 2 17" xfId="6837" xr:uid="{00000000-0005-0000-0000-0000B41A0000}"/>
    <cellStyle name="Normal 2 2 18" xfId="6838" xr:uid="{00000000-0005-0000-0000-0000B51A0000}"/>
    <cellStyle name="Normal 2 2 19" xfId="6839" xr:uid="{00000000-0005-0000-0000-0000B61A0000}"/>
    <cellStyle name="Normal 2 2 2" xfId="6840" xr:uid="{00000000-0005-0000-0000-0000B71A0000}"/>
    <cellStyle name="Normal 2 2 2 10" xfId="6841" xr:uid="{00000000-0005-0000-0000-0000B81A0000}"/>
    <cellStyle name="Normal 2 2 2 11" xfId="6842" xr:uid="{00000000-0005-0000-0000-0000B91A0000}"/>
    <cellStyle name="Normal 2 2 2 2" xfId="6843" xr:uid="{00000000-0005-0000-0000-0000BA1A0000}"/>
    <cellStyle name="Normal 2 2 2 2 10" xfId="6844" xr:uid="{00000000-0005-0000-0000-0000BB1A0000}"/>
    <cellStyle name="Normal 2 2 2 2 10 2" xfId="6845" xr:uid="{00000000-0005-0000-0000-0000BC1A0000}"/>
    <cellStyle name="Normal 2 2 2 2 10 2 2" xfId="6846" xr:uid="{00000000-0005-0000-0000-0000BD1A0000}"/>
    <cellStyle name="Normal 2 2 2 2 10 3" xfId="6847" xr:uid="{00000000-0005-0000-0000-0000BE1A0000}"/>
    <cellStyle name="Normal 2 2 2 2 11" xfId="6848" xr:uid="{00000000-0005-0000-0000-0000BF1A0000}"/>
    <cellStyle name="Normal 2 2 2 2 11 2" xfId="6849" xr:uid="{00000000-0005-0000-0000-0000C01A0000}"/>
    <cellStyle name="Normal 2 2 2 2 11 2 2" xfId="6850" xr:uid="{00000000-0005-0000-0000-0000C11A0000}"/>
    <cellStyle name="Normal 2 2 2 2 11 3" xfId="6851" xr:uid="{00000000-0005-0000-0000-0000C21A0000}"/>
    <cellStyle name="Normal 2 2 2 2 12" xfId="6852" xr:uid="{00000000-0005-0000-0000-0000C31A0000}"/>
    <cellStyle name="Normal 2 2 2 2 12 2" xfId="6853" xr:uid="{00000000-0005-0000-0000-0000C41A0000}"/>
    <cellStyle name="Normal 2 2 2 2 2" xfId="6854" xr:uid="{00000000-0005-0000-0000-0000C51A0000}"/>
    <cellStyle name="Normal 2 2 2 2 2 2" xfId="6855" xr:uid="{00000000-0005-0000-0000-0000C61A0000}"/>
    <cellStyle name="Normal 2 2 2 2 2 2 2" xfId="6856" xr:uid="{00000000-0005-0000-0000-0000C71A0000}"/>
    <cellStyle name="Normal 2 2 2 2 2 2 2 2" xfId="6857" xr:uid="{00000000-0005-0000-0000-0000C81A0000}"/>
    <cellStyle name="Normal 2 2 2 2 2 2 2 2 2" xfId="6858" xr:uid="{00000000-0005-0000-0000-0000C91A0000}"/>
    <cellStyle name="Normal 2 2 2 2 2 2 2 3" xfId="6859" xr:uid="{00000000-0005-0000-0000-0000CA1A0000}"/>
    <cellStyle name="Normal 2 2 2 2 2 2 3" xfId="6860" xr:uid="{00000000-0005-0000-0000-0000CB1A0000}"/>
    <cellStyle name="Normal 2 2 2 2 2 2 4" xfId="6861" xr:uid="{00000000-0005-0000-0000-0000CC1A0000}"/>
    <cellStyle name="Normal 2 2 2 2 2 2 4 2" xfId="6862" xr:uid="{00000000-0005-0000-0000-0000CD1A0000}"/>
    <cellStyle name="Normal 2 2 2 2 2 2 5" xfId="6863" xr:uid="{00000000-0005-0000-0000-0000CE1A0000}"/>
    <cellStyle name="Normal 2 2 2 2 2 3" xfId="6864" xr:uid="{00000000-0005-0000-0000-0000CF1A0000}"/>
    <cellStyle name="Normal 2 2 2 2 2 3 2" xfId="6865" xr:uid="{00000000-0005-0000-0000-0000D01A0000}"/>
    <cellStyle name="Normal 2 2 2 2 2 3 3" xfId="6866" xr:uid="{00000000-0005-0000-0000-0000D11A0000}"/>
    <cellStyle name="Normal 2 2 2 2 2 3 3 2" xfId="6867" xr:uid="{00000000-0005-0000-0000-0000D21A0000}"/>
    <cellStyle name="Normal 2 2 2 2 2 3 4" xfId="6868" xr:uid="{00000000-0005-0000-0000-0000D31A0000}"/>
    <cellStyle name="Normal 2 2 2 2 2 4" xfId="6869" xr:uid="{00000000-0005-0000-0000-0000D41A0000}"/>
    <cellStyle name="Normal 2 2 2 2 2 5" xfId="6870" xr:uid="{00000000-0005-0000-0000-0000D51A0000}"/>
    <cellStyle name="Normal 2 2 2 2 2 6" xfId="6871" xr:uid="{00000000-0005-0000-0000-0000D61A0000}"/>
    <cellStyle name="Normal 2 2 2 2 2 7" xfId="6872" xr:uid="{00000000-0005-0000-0000-0000D71A0000}"/>
    <cellStyle name="Normal 2 2 2 2 2 7 2" xfId="6873" xr:uid="{00000000-0005-0000-0000-0000D81A0000}"/>
    <cellStyle name="Normal 2 2 2 2 2 7 2 2" xfId="6874" xr:uid="{00000000-0005-0000-0000-0000D91A0000}"/>
    <cellStyle name="Normal 2 2 2 2 2 7 3" xfId="6875" xr:uid="{00000000-0005-0000-0000-0000DA1A0000}"/>
    <cellStyle name="Normal 2 2 2 2 2 8" xfId="6876" xr:uid="{00000000-0005-0000-0000-0000DB1A0000}"/>
    <cellStyle name="Normal 2 2 2 2 2 8 2" xfId="6877" xr:uid="{00000000-0005-0000-0000-0000DC1A0000}"/>
    <cellStyle name="Normal 2 2 2 2 2 9" xfId="6878" xr:uid="{00000000-0005-0000-0000-0000DD1A0000}"/>
    <cellStyle name="Normal 2 2 2 2 3" xfId="6879" xr:uid="{00000000-0005-0000-0000-0000DE1A0000}"/>
    <cellStyle name="Normal 2 2 2 2 4" xfId="6880" xr:uid="{00000000-0005-0000-0000-0000DF1A0000}"/>
    <cellStyle name="Normal 2 2 2 2 5" xfId="6881" xr:uid="{00000000-0005-0000-0000-0000E01A0000}"/>
    <cellStyle name="Normal 2 2 2 2 6" xfId="6882" xr:uid="{00000000-0005-0000-0000-0000E11A0000}"/>
    <cellStyle name="Normal 2 2 2 2 7" xfId="6883" xr:uid="{00000000-0005-0000-0000-0000E21A0000}"/>
    <cellStyle name="Normal 2 2 2 2 7 2" xfId="6884" xr:uid="{00000000-0005-0000-0000-0000E31A0000}"/>
    <cellStyle name="Normal 2 2 2 2 7 2 2" xfId="6885" xr:uid="{00000000-0005-0000-0000-0000E41A0000}"/>
    <cellStyle name="Normal 2 2 2 2 7 3" xfId="6886" xr:uid="{00000000-0005-0000-0000-0000E51A0000}"/>
    <cellStyle name="Normal 2 2 2 2 8" xfId="6887" xr:uid="{00000000-0005-0000-0000-0000E61A0000}"/>
    <cellStyle name="Normal 2 2 2 2 8 2" xfId="6888" xr:uid="{00000000-0005-0000-0000-0000E71A0000}"/>
    <cellStyle name="Normal 2 2 2 2 8 2 2" xfId="6889" xr:uid="{00000000-0005-0000-0000-0000E81A0000}"/>
    <cellStyle name="Normal 2 2 2 2 8 3" xfId="6890" xr:uid="{00000000-0005-0000-0000-0000E91A0000}"/>
    <cellStyle name="Normal 2 2 2 2 9" xfId="6891" xr:uid="{00000000-0005-0000-0000-0000EA1A0000}"/>
    <cellStyle name="Normal 2 2 2 2 9 2" xfId="6892" xr:uid="{00000000-0005-0000-0000-0000EB1A0000}"/>
    <cellStyle name="Normal 2 2 2 2 9 2 2" xfId="6893" xr:uid="{00000000-0005-0000-0000-0000EC1A0000}"/>
    <cellStyle name="Normal 2 2 2 2 9 3" xfId="6894" xr:uid="{00000000-0005-0000-0000-0000ED1A0000}"/>
    <cellStyle name="Normal 2 2 2 3" xfId="6895" xr:uid="{00000000-0005-0000-0000-0000EE1A0000}"/>
    <cellStyle name="Normal 2 2 2 3 2" xfId="6896" xr:uid="{00000000-0005-0000-0000-0000EF1A0000}"/>
    <cellStyle name="Normal 2 2 2 3 2 2" xfId="6897" xr:uid="{00000000-0005-0000-0000-0000F01A0000}"/>
    <cellStyle name="Normal 2 2 2 3 2 2 2" xfId="6898" xr:uid="{00000000-0005-0000-0000-0000F11A0000}"/>
    <cellStyle name="Normal 2 2 2 3 2 3" xfId="6899" xr:uid="{00000000-0005-0000-0000-0000F21A0000}"/>
    <cellStyle name="Normal 2 2 2 3 3" xfId="6900" xr:uid="{00000000-0005-0000-0000-0000F31A0000}"/>
    <cellStyle name="Normal 2 2 2 3 3 2" xfId="6901" xr:uid="{00000000-0005-0000-0000-0000F41A0000}"/>
    <cellStyle name="Normal 2 2 2 3 3 2 2" xfId="6902" xr:uid="{00000000-0005-0000-0000-0000F51A0000}"/>
    <cellStyle name="Normal 2 2 2 3 3 3" xfId="6903" xr:uid="{00000000-0005-0000-0000-0000F61A0000}"/>
    <cellStyle name="Normal 2 2 2 3 4" xfId="6904" xr:uid="{00000000-0005-0000-0000-0000F71A0000}"/>
    <cellStyle name="Normal 2 2 2 3 4 2" xfId="6905" xr:uid="{00000000-0005-0000-0000-0000F81A0000}"/>
    <cellStyle name="Normal 2 2 2 3 4 2 2" xfId="6906" xr:uid="{00000000-0005-0000-0000-0000F91A0000}"/>
    <cellStyle name="Normal 2 2 2 3 4 3" xfId="6907" xr:uid="{00000000-0005-0000-0000-0000FA1A0000}"/>
    <cellStyle name="Normal 2 2 2 3 5" xfId="6908" xr:uid="{00000000-0005-0000-0000-0000FB1A0000}"/>
    <cellStyle name="Normal 2 2 2 3 5 2" xfId="6909" xr:uid="{00000000-0005-0000-0000-0000FC1A0000}"/>
    <cellStyle name="Normal 2 2 2 3 5 2 2" xfId="6910" xr:uid="{00000000-0005-0000-0000-0000FD1A0000}"/>
    <cellStyle name="Normal 2 2 2 3 5 3" xfId="6911" xr:uid="{00000000-0005-0000-0000-0000FE1A0000}"/>
    <cellStyle name="Normal 2 2 2 3 6" xfId="6912" xr:uid="{00000000-0005-0000-0000-0000FF1A0000}"/>
    <cellStyle name="Normal 2 2 2 3 6 2" xfId="6913" xr:uid="{00000000-0005-0000-0000-0000001B0000}"/>
    <cellStyle name="Normal 2 2 2 3 6 2 2" xfId="6914" xr:uid="{00000000-0005-0000-0000-0000011B0000}"/>
    <cellStyle name="Normal 2 2 2 3 6 3" xfId="6915" xr:uid="{00000000-0005-0000-0000-0000021B0000}"/>
    <cellStyle name="Normal 2 2 2 4" xfId="6916" xr:uid="{00000000-0005-0000-0000-0000031B0000}"/>
    <cellStyle name="Normal 2 2 2 4 2" xfId="6917" xr:uid="{00000000-0005-0000-0000-0000041B0000}"/>
    <cellStyle name="Normal 2 2 2 4 3" xfId="6918" xr:uid="{00000000-0005-0000-0000-0000051B0000}"/>
    <cellStyle name="Normal 2 2 2 4 3 2" xfId="6919" xr:uid="{00000000-0005-0000-0000-0000061B0000}"/>
    <cellStyle name="Normal 2 2 2 4 3 2 2" xfId="6920" xr:uid="{00000000-0005-0000-0000-0000071B0000}"/>
    <cellStyle name="Normal 2 2 2 4 3 3" xfId="6921" xr:uid="{00000000-0005-0000-0000-0000081B0000}"/>
    <cellStyle name="Normal 2 2 2 5" xfId="6922" xr:uid="{00000000-0005-0000-0000-0000091B0000}"/>
    <cellStyle name="Normal 2 2 2 5 2" xfId="6923" xr:uid="{00000000-0005-0000-0000-00000A1B0000}"/>
    <cellStyle name="Normal 2 2 2 5 3" xfId="6924" xr:uid="{00000000-0005-0000-0000-00000B1B0000}"/>
    <cellStyle name="Normal 2 2 2 5 3 2" xfId="6925" xr:uid="{00000000-0005-0000-0000-00000C1B0000}"/>
    <cellStyle name="Normal 2 2 2 5 3 2 2" xfId="6926" xr:uid="{00000000-0005-0000-0000-00000D1B0000}"/>
    <cellStyle name="Normal 2 2 2 5 3 3" xfId="6927" xr:uid="{00000000-0005-0000-0000-00000E1B0000}"/>
    <cellStyle name="Normal 2 2 2 6" xfId="6928" xr:uid="{00000000-0005-0000-0000-00000F1B0000}"/>
    <cellStyle name="Normal 2 2 2 6 2" xfId="6929" xr:uid="{00000000-0005-0000-0000-0000101B0000}"/>
    <cellStyle name="Normal 2 2 2 6 3" xfId="6930" xr:uid="{00000000-0005-0000-0000-0000111B0000}"/>
    <cellStyle name="Normal 2 2 2 6 3 2" xfId="6931" xr:uid="{00000000-0005-0000-0000-0000121B0000}"/>
    <cellStyle name="Normal 2 2 2 6 3 2 2" xfId="6932" xr:uid="{00000000-0005-0000-0000-0000131B0000}"/>
    <cellStyle name="Normal 2 2 2 6 3 3" xfId="6933" xr:uid="{00000000-0005-0000-0000-0000141B0000}"/>
    <cellStyle name="Normal 2 2 2 7" xfId="6934" xr:uid="{00000000-0005-0000-0000-0000151B0000}"/>
    <cellStyle name="Normal 2 2 2 7 2" xfId="6935" xr:uid="{00000000-0005-0000-0000-0000161B0000}"/>
    <cellStyle name="Normal 2 2 2 7 2 2" xfId="6936" xr:uid="{00000000-0005-0000-0000-0000171B0000}"/>
    <cellStyle name="Normal 2 2 2 7 2 2 2" xfId="6937" xr:uid="{00000000-0005-0000-0000-0000181B0000}"/>
    <cellStyle name="Normal 2 2 2 7 2 2 2 2" xfId="6938" xr:uid="{00000000-0005-0000-0000-0000191B0000}"/>
    <cellStyle name="Normal 2 2 2 7 2 2 3" xfId="6939" xr:uid="{00000000-0005-0000-0000-00001A1B0000}"/>
    <cellStyle name="Normal 2 2 2 7 2 3" xfId="6940" xr:uid="{00000000-0005-0000-0000-00001B1B0000}"/>
    <cellStyle name="Normal 2 2 2 7 2 3 2" xfId="6941" xr:uid="{00000000-0005-0000-0000-00001C1B0000}"/>
    <cellStyle name="Normal 2 2 2 7 2 4" xfId="6942" xr:uid="{00000000-0005-0000-0000-00001D1B0000}"/>
    <cellStyle name="Normal 2 2 2 7 3" xfId="6943" xr:uid="{00000000-0005-0000-0000-00001E1B0000}"/>
    <cellStyle name="Normal 2 2 2 7 3 2" xfId="6944" xr:uid="{00000000-0005-0000-0000-00001F1B0000}"/>
    <cellStyle name="Normal 2 2 2 7 3 2 2" xfId="6945" xr:uid="{00000000-0005-0000-0000-0000201B0000}"/>
    <cellStyle name="Normal 2 2 2 7 3 3" xfId="6946" xr:uid="{00000000-0005-0000-0000-0000211B0000}"/>
    <cellStyle name="Normal 2 2 2 7 4" xfId="6947" xr:uid="{00000000-0005-0000-0000-0000221B0000}"/>
    <cellStyle name="Normal 2 2 2 7 5" xfId="6948" xr:uid="{00000000-0005-0000-0000-0000231B0000}"/>
    <cellStyle name="Normal 2 2 2 7 5 2" xfId="6949" xr:uid="{00000000-0005-0000-0000-0000241B0000}"/>
    <cellStyle name="Normal 2 2 2 7 6" xfId="6950" xr:uid="{00000000-0005-0000-0000-0000251B0000}"/>
    <cellStyle name="Normal 2 2 2 8" xfId="6951" xr:uid="{00000000-0005-0000-0000-0000261B0000}"/>
    <cellStyle name="Normal 2 2 2 8 2" xfId="6952" xr:uid="{00000000-0005-0000-0000-0000271B0000}"/>
    <cellStyle name="Normal 2 2 2 8 2 2" xfId="6953" xr:uid="{00000000-0005-0000-0000-0000281B0000}"/>
    <cellStyle name="Normal 2 2 2 8 2 2 2" xfId="6954" xr:uid="{00000000-0005-0000-0000-0000291B0000}"/>
    <cellStyle name="Normal 2 2 2 8 2 2 2 2" xfId="6955" xr:uid="{00000000-0005-0000-0000-00002A1B0000}"/>
    <cellStyle name="Normal 2 2 2 8 2 2 3" xfId="6956" xr:uid="{00000000-0005-0000-0000-00002B1B0000}"/>
    <cellStyle name="Normal 2 2 2 8 2 3" xfId="6957" xr:uid="{00000000-0005-0000-0000-00002C1B0000}"/>
    <cellStyle name="Normal 2 2 2 8 2 3 2" xfId="6958" xr:uid="{00000000-0005-0000-0000-00002D1B0000}"/>
    <cellStyle name="Normal 2 2 2 8 2 4" xfId="6959" xr:uid="{00000000-0005-0000-0000-00002E1B0000}"/>
    <cellStyle name="Normal 2 2 2 8 3" xfId="6960" xr:uid="{00000000-0005-0000-0000-00002F1B0000}"/>
    <cellStyle name="Normal 2 2 2 8 3 2" xfId="6961" xr:uid="{00000000-0005-0000-0000-0000301B0000}"/>
    <cellStyle name="Normal 2 2 2 8 3 2 2" xfId="6962" xr:uid="{00000000-0005-0000-0000-0000311B0000}"/>
    <cellStyle name="Normal 2 2 2 8 3 3" xfId="6963" xr:uid="{00000000-0005-0000-0000-0000321B0000}"/>
    <cellStyle name="Normal 2 2 2 8 4" xfId="6964" xr:uid="{00000000-0005-0000-0000-0000331B0000}"/>
    <cellStyle name="Normal 2 2 2 8 5" xfId="6965" xr:uid="{00000000-0005-0000-0000-0000341B0000}"/>
    <cellStyle name="Normal 2 2 2 8 5 2" xfId="6966" xr:uid="{00000000-0005-0000-0000-0000351B0000}"/>
    <cellStyle name="Normal 2 2 2 8 6" xfId="6967" xr:uid="{00000000-0005-0000-0000-0000361B0000}"/>
    <cellStyle name="Normal 2 2 2 9" xfId="6968" xr:uid="{00000000-0005-0000-0000-0000371B0000}"/>
    <cellStyle name="Normal 2 2 2 9 2" xfId="6969" xr:uid="{00000000-0005-0000-0000-0000381B0000}"/>
    <cellStyle name="Normal 2 2 2 9 3" xfId="6970" xr:uid="{00000000-0005-0000-0000-0000391B0000}"/>
    <cellStyle name="Normal 2 2 2 9 3 2" xfId="6971" xr:uid="{00000000-0005-0000-0000-00003A1B0000}"/>
    <cellStyle name="Normal 2 2 2 9 4" xfId="6972" xr:uid="{00000000-0005-0000-0000-00003B1B0000}"/>
    <cellStyle name="Normal 2 2 20" xfId="6973" xr:uid="{00000000-0005-0000-0000-00003C1B0000}"/>
    <cellStyle name="Normal 2 2 21" xfId="6974" xr:uid="{00000000-0005-0000-0000-00003D1B0000}"/>
    <cellStyle name="Normal 2 2 22" xfId="6975" xr:uid="{00000000-0005-0000-0000-00003E1B0000}"/>
    <cellStyle name="Normal 2 2 23" xfId="6976" xr:uid="{00000000-0005-0000-0000-00003F1B0000}"/>
    <cellStyle name="Normal 2 2 24" xfId="6977" xr:uid="{00000000-0005-0000-0000-0000401B0000}"/>
    <cellStyle name="Normal 2 2 25" xfId="6978" xr:uid="{00000000-0005-0000-0000-0000411B0000}"/>
    <cellStyle name="Normal 2 2 26" xfId="6979" xr:uid="{00000000-0005-0000-0000-0000421B0000}"/>
    <cellStyle name="Normal 2 2 27" xfId="6980" xr:uid="{00000000-0005-0000-0000-0000431B0000}"/>
    <cellStyle name="Normal 2 2 28" xfId="6981" xr:uid="{00000000-0005-0000-0000-0000441B0000}"/>
    <cellStyle name="Normal 2 2 29" xfId="6982" xr:uid="{00000000-0005-0000-0000-0000451B0000}"/>
    <cellStyle name="Normal 2 2 3" xfId="6983" xr:uid="{00000000-0005-0000-0000-0000461B0000}"/>
    <cellStyle name="Normal 2 2 3 2" xfId="6984" xr:uid="{00000000-0005-0000-0000-0000471B0000}"/>
    <cellStyle name="Normal 2 2 3 2 2" xfId="6985" xr:uid="{00000000-0005-0000-0000-0000481B0000}"/>
    <cellStyle name="Normal 2 2 3 3" xfId="6986" xr:uid="{00000000-0005-0000-0000-0000491B0000}"/>
    <cellStyle name="Normal 2 2 3 4" xfId="6987" xr:uid="{00000000-0005-0000-0000-00004A1B0000}"/>
    <cellStyle name="Normal 2 2 30" xfId="6988" xr:uid="{00000000-0005-0000-0000-00004B1B0000}"/>
    <cellStyle name="Normal 2 2 31" xfId="6989" xr:uid="{00000000-0005-0000-0000-00004C1B0000}"/>
    <cellStyle name="Normal 2 2 32" xfId="6990" xr:uid="{00000000-0005-0000-0000-00004D1B0000}"/>
    <cellStyle name="Normal 2 2 33" xfId="6991" xr:uid="{00000000-0005-0000-0000-00004E1B0000}"/>
    <cellStyle name="Normal 2 2 34" xfId="6992" xr:uid="{00000000-0005-0000-0000-00004F1B0000}"/>
    <cellStyle name="Normal 2 2 35" xfId="6993" xr:uid="{00000000-0005-0000-0000-0000501B0000}"/>
    <cellStyle name="Normal 2 2 36" xfId="6994" xr:uid="{00000000-0005-0000-0000-0000511B0000}"/>
    <cellStyle name="Normal 2 2 37" xfId="6995" xr:uid="{00000000-0005-0000-0000-0000521B0000}"/>
    <cellStyle name="Normal 2 2 37 2" xfId="6996" xr:uid="{00000000-0005-0000-0000-0000531B0000}"/>
    <cellStyle name="Normal 2 2 37 2 2" xfId="6997" xr:uid="{00000000-0005-0000-0000-0000541B0000}"/>
    <cellStyle name="Normal 2 2 37 3" xfId="6998" xr:uid="{00000000-0005-0000-0000-0000551B0000}"/>
    <cellStyle name="Normal 2 2 4" xfId="6999" xr:uid="{00000000-0005-0000-0000-0000561B0000}"/>
    <cellStyle name="Normal 2 2 4 2" xfId="7000" xr:uid="{00000000-0005-0000-0000-0000571B0000}"/>
    <cellStyle name="Normal 2 2 4 3" xfId="7001" xr:uid="{00000000-0005-0000-0000-0000581B0000}"/>
    <cellStyle name="Normal 2 2 4 3 2" xfId="7002" xr:uid="{00000000-0005-0000-0000-0000591B0000}"/>
    <cellStyle name="Normal 2 2 4 3 3" xfId="7003" xr:uid="{00000000-0005-0000-0000-00005A1B0000}"/>
    <cellStyle name="Normal 2 2 5" xfId="7004" xr:uid="{00000000-0005-0000-0000-00005B1B0000}"/>
    <cellStyle name="Normal 2 2 5 2" xfId="7005" xr:uid="{00000000-0005-0000-0000-00005C1B0000}"/>
    <cellStyle name="Normal 2 2 5 3" xfId="7006" xr:uid="{00000000-0005-0000-0000-00005D1B0000}"/>
    <cellStyle name="Normal 2 2 6" xfId="7007" xr:uid="{00000000-0005-0000-0000-00005E1B0000}"/>
    <cellStyle name="Normal 2 2 6 2" xfId="7008" xr:uid="{00000000-0005-0000-0000-00005F1B0000}"/>
    <cellStyle name="Normal 2 2 6 3" xfId="7009" xr:uid="{00000000-0005-0000-0000-0000601B0000}"/>
    <cellStyle name="Normal 2 2 7" xfId="7010" xr:uid="{00000000-0005-0000-0000-0000611B0000}"/>
    <cellStyle name="Normal 2 2 7 2" xfId="7011" xr:uid="{00000000-0005-0000-0000-0000621B0000}"/>
    <cellStyle name="Normal 2 2 7 3" xfId="7012" xr:uid="{00000000-0005-0000-0000-0000631B0000}"/>
    <cellStyle name="Normal 2 2 8" xfId="7013" xr:uid="{00000000-0005-0000-0000-0000641B0000}"/>
    <cellStyle name="Normal 2 2 8 2" xfId="7014" xr:uid="{00000000-0005-0000-0000-0000651B0000}"/>
    <cellStyle name="Normal 2 2 8 3" xfId="7015" xr:uid="{00000000-0005-0000-0000-0000661B0000}"/>
    <cellStyle name="Normal 2 2 8 4" xfId="7016" xr:uid="{00000000-0005-0000-0000-0000671B0000}"/>
    <cellStyle name="Normal 2 2 8 5" xfId="7017" xr:uid="{00000000-0005-0000-0000-0000681B0000}"/>
    <cellStyle name="Normal 2 2 8 6" xfId="7018" xr:uid="{00000000-0005-0000-0000-0000691B0000}"/>
    <cellStyle name="Normal 2 2 8 7" xfId="7019" xr:uid="{00000000-0005-0000-0000-00006A1B0000}"/>
    <cellStyle name="Normal 2 2 8 8" xfId="7020" xr:uid="{00000000-0005-0000-0000-00006B1B0000}"/>
    <cellStyle name="Normal 2 2 8 8 2" xfId="7021" xr:uid="{00000000-0005-0000-0000-00006C1B0000}"/>
    <cellStyle name="Normal 2 2 8 8 2 2" xfId="7022" xr:uid="{00000000-0005-0000-0000-00006D1B0000}"/>
    <cellStyle name="Normal 2 2 8 8 3" xfId="7023" xr:uid="{00000000-0005-0000-0000-00006E1B0000}"/>
    <cellStyle name="Normal 2 2 9" xfId="7024" xr:uid="{00000000-0005-0000-0000-00006F1B0000}"/>
    <cellStyle name="Normal 2 2 9 2" xfId="7025" xr:uid="{00000000-0005-0000-0000-0000701B0000}"/>
    <cellStyle name="Normal 2 2 9 3" xfId="7026" xr:uid="{00000000-0005-0000-0000-0000711B0000}"/>
    <cellStyle name="Normal 2 20" xfId="7027" xr:uid="{00000000-0005-0000-0000-0000721B0000}"/>
    <cellStyle name="Normal 2 21" xfId="7028" xr:uid="{00000000-0005-0000-0000-0000731B0000}"/>
    <cellStyle name="Normal 2 22" xfId="7029" xr:uid="{00000000-0005-0000-0000-0000741B0000}"/>
    <cellStyle name="Normal 2 23" xfId="7030" xr:uid="{00000000-0005-0000-0000-0000751B0000}"/>
    <cellStyle name="Normal 2 24" xfId="7031" xr:uid="{00000000-0005-0000-0000-0000761B0000}"/>
    <cellStyle name="Normal 2 25" xfId="7032" xr:uid="{00000000-0005-0000-0000-0000771B0000}"/>
    <cellStyle name="Normal 2 26" xfId="7033" xr:uid="{00000000-0005-0000-0000-0000781B0000}"/>
    <cellStyle name="Normal 2 26 2" xfId="7034" xr:uid="{00000000-0005-0000-0000-0000791B0000}"/>
    <cellStyle name="Normal 2 26 3" xfId="7035" xr:uid="{00000000-0005-0000-0000-00007A1B0000}"/>
    <cellStyle name="Normal 2 27" xfId="7036" xr:uid="{00000000-0005-0000-0000-00007B1B0000}"/>
    <cellStyle name="Normal 2 28" xfId="7037" xr:uid="{00000000-0005-0000-0000-00007C1B0000}"/>
    <cellStyle name="Normal 2 29" xfId="7038" xr:uid="{00000000-0005-0000-0000-00007D1B0000}"/>
    <cellStyle name="Normal 2 3" xfId="7039" xr:uid="{00000000-0005-0000-0000-00007E1B0000}"/>
    <cellStyle name="Normal 2 3 10" xfId="7040" xr:uid="{00000000-0005-0000-0000-00007F1B0000}"/>
    <cellStyle name="Normal 2 3 10 2" xfId="7041" xr:uid="{00000000-0005-0000-0000-0000801B0000}"/>
    <cellStyle name="Normal 2 3 10 2 2" xfId="7042" xr:uid="{00000000-0005-0000-0000-0000811B0000}"/>
    <cellStyle name="Normal 2 3 10 2 2 2" xfId="7043" xr:uid="{00000000-0005-0000-0000-0000821B0000}"/>
    <cellStyle name="Normal 2 3 10 2 3" xfId="7044" xr:uid="{00000000-0005-0000-0000-0000831B0000}"/>
    <cellStyle name="Normal 2 3 10 3" xfId="7045" xr:uid="{00000000-0005-0000-0000-0000841B0000}"/>
    <cellStyle name="Normal 2 3 10 3 2" xfId="7046" xr:uid="{00000000-0005-0000-0000-0000851B0000}"/>
    <cellStyle name="Normal 2 3 10 4" xfId="7047" xr:uid="{00000000-0005-0000-0000-0000861B0000}"/>
    <cellStyle name="Normal 2 3 11" xfId="7048" xr:uid="{00000000-0005-0000-0000-0000871B0000}"/>
    <cellStyle name="Normal 2 3 12" xfId="7049" xr:uid="{00000000-0005-0000-0000-0000881B0000}"/>
    <cellStyle name="Normal 2 3 13" xfId="7050" xr:uid="{00000000-0005-0000-0000-0000891B0000}"/>
    <cellStyle name="Normal 2 3 14" xfId="7051" xr:uid="{00000000-0005-0000-0000-00008A1B0000}"/>
    <cellStyle name="Normal 2 3 15" xfId="7052" xr:uid="{00000000-0005-0000-0000-00008B1B0000}"/>
    <cellStyle name="Normal 2 3 16" xfId="7053" xr:uid="{00000000-0005-0000-0000-00008C1B0000}"/>
    <cellStyle name="Normal 2 3 17" xfId="7054" xr:uid="{00000000-0005-0000-0000-00008D1B0000}"/>
    <cellStyle name="Normal 2 3 18" xfId="7055" xr:uid="{00000000-0005-0000-0000-00008E1B0000}"/>
    <cellStyle name="Normal 2 3 19" xfId="7056" xr:uid="{00000000-0005-0000-0000-00008F1B0000}"/>
    <cellStyle name="Normal 2 3 2" xfId="7057" xr:uid="{00000000-0005-0000-0000-0000901B0000}"/>
    <cellStyle name="Normal 2 3 2 10" xfId="7058" xr:uid="{00000000-0005-0000-0000-0000911B0000}"/>
    <cellStyle name="Normal 2 3 2 2" xfId="7059" xr:uid="{00000000-0005-0000-0000-0000921B0000}"/>
    <cellStyle name="Normal 2 3 2 2 2" xfId="7060" xr:uid="{00000000-0005-0000-0000-0000931B0000}"/>
    <cellStyle name="Normal 2 3 2 2 2 2" xfId="7061" xr:uid="{00000000-0005-0000-0000-0000941B0000}"/>
    <cellStyle name="Normal 2 3 2 2 2 2 2" xfId="7062" xr:uid="{00000000-0005-0000-0000-0000951B0000}"/>
    <cellStyle name="Normal 2 3 2 2 2 2 2 2" xfId="7063" xr:uid="{00000000-0005-0000-0000-0000961B0000}"/>
    <cellStyle name="Normal 2 3 2 2 2 2 3" xfId="7064" xr:uid="{00000000-0005-0000-0000-0000971B0000}"/>
    <cellStyle name="Normal 2 3 2 2 2 3" xfId="7065" xr:uid="{00000000-0005-0000-0000-0000981B0000}"/>
    <cellStyle name="Normal 2 3 2 2 2 3 2" xfId="7066" xr:uid="{00000000-0005-0000-0000-0000991B0000}"/>
    <cellStyle name="Normal 2 3 2 2 2 3 2 2" xfId="7067" xr:uid="{00000000-0005-0000-0000-00009A1B0000}"/>
    <cellStyle name="Normal 2 3 2 2 2 3 3" xfId="7068" xr:uid="{00000000-0005-0000-0000-00009B1B0000}"/>
    <cellStyle name="Normal 2 3 2 2 2 4" xfId="7069" xr:uid="{00000000-0005-0000-0000-00009C1B0000}"/>
    <cellStyle name="Normal 2 3 2 2 2 4 2" xfId="7070" xr:uid="{00000000-0005-0000-0000-00009D1B0000}"/>
    <cellStyle name="Normal 2 3 2 2 2 5" xfId="7071" xr:uid="{00000000-0005-0000-0000-00009E1B0000}"/>
    <cellStyle name="Normal 2 3 2 2 3" xfId="7072" xr:uid="{00000000-0005-0000-0000-00009F1B0000}"/>
    <cellStyle name="Normal 2 3 2 2 3 2" xfId="7073" xr:uid="{00000000-0005-0000-0000-0000A01B0000}"/>
    <cellStyle name="Normal 2 3 2 2 3 2 2" xfId="7074" xr:uid="{00000000-0005-0000-0000-0000A11B0000}"/>
    <cellStyle name="Normal 2 3 2 2 3 2 2 2" xfId="7075" xr:uid="{00000000-0005-0000-0000-0000A21B0000}"/>
    <cellStyle name="Normal 2 3 2 2 3 2 3" xfId="7076" xr:uid="{00000000-0005-0000-0000-0000A31B0000}"/>
    <cellStyle name="Normal 2 3 2 2 3 3" xfId="7077" xr:uid="{00000000-0005-0000-0000-0000A41B0000}"/>
    <cellStyle name="Normal 2 3 2 2 3 3 2" xfId="7078" xr:uid="{00000000-0005-0000-0000-0000A51B0000}"/>
    <cellStyle name="Normal 2 3 2 2 3 4" xfId="7079" xr:uid="{00000000-0005-0000-0000-0000A61B0000}"/>
    <cellStyle name="Normal 2 3 2 2 4" xfId="7080" xr:uid="{00000000-0005-0000-0000-0000A71B0000}"/>
    <cellStyle name="Normal 2 3 2 2 4 2" xfId="7081" xr:uid="{00000000-0005-0000-0000-0000A81B0000}"/>
    <cellStyle name="Normal 2 3 2 2 4 2 2" xfId="7082" xr:uid="{00000000-0005-0000-0000-0000A91B0000}"/>
    <cellStyle name="Normal 2 3 2 2 4 3" xfId="7083" xr:uid="{00000000-0005-0000-0000-0000AA1B0000}"/>
    <cellStyle name="Normal 2 3 2 2 5" xfId="7084" xr:uid="{00000000-0005-0000-0000-0000AB1B0000}"/>
    <cellStyle name="Normal 2 3 2 2 5 2" xfId="7085" xr:uid="{00000000-0005-0000-0000-0000AC1B0000}"/>
    <cellStyle name="Normal 2 3 2 2 5 2 2" xfId="7086" xr:uid="{00000000-0005-0000-0000-0000AD1B0000}"/>
    <cellStyle name="Normal 2 3 2 2 5 3" xfId="7087" xr:uid="{00000000-0005-0000-0000-0000AE1B0000}"/>
    <cellStyle name="Normal 2 3 2 2 6" xfId="7088" xr:uid="{00000000-0005-0000-0000-0000AF1B0000}"/>
    <cellStyle name="Normal 2 3 2 2 6 2" xfId="7089" xr:uid="{00000000-0005-0000-0000-0000B01B0000}"/>
    <cellStyle name="Normal 2 3 2 2 6 2 2" xfId="7090" xr:uid="{00000000-0005-0000-0000-0000B11B0000}"/>
    <cellStyle name="Normal 2 3 2 2 6 3" xfId="7091" xr:uid="{00000000-0005-0000-0000-0000B21B0000}"/>
    <cellStyle name="Normal 2 3 2 2 7" xfId="7092" xr:uid="{00000000-0005-0000-0000-0000B31B0000}"/>
    <cellStyle name="Normal 2 3 2 2 8" xfId="7093" xr:uid="{00000000-0005-0000-0000-0000B41B0000}"/>
    <cellStyle name="Normal 2 3 2 3" xfId="7094" xr:uid="{00000000-0005-0000-0000-0000B51B0000}"/>
    <cellStyle name="Normal 2 3 2 3 2" xfId="7095" xr:uid="{00000000-0005-0000-0000-0000B61B0000}"/>
    <cellStyle name="Normal 2 3 2 3 2 2" xfId="7096" xr:uid="{00000000-0005-0000-0000-0000B71B0000}"/>
    <cellStyle name="Normal 2 3 2 3 2 2 2" xfId="7097" xr:uid="{00000000-0005-0000-0000-0000B81B0000}"/>
    <cellStyle name="Normal 2 3 2 3 2 3" xfId="7098" xr:uid="{00000000-0005-0000-0000-0000B91B0000}"/>
    <cellStyle name="Normal 2 3 2 3 3" xfId="7099" xr:uid="{00000000-0005-0000-0000-0000BA1B0000}"/>
    <cellStyle name="Normal 2 3 2 3 3 2" xfId="7100" xr:uid="{00000000-0005-0000-0000-0000BB1B0000}"/>
    <cellStyle name="Normal 2 3 2 3 4" xfId="7101" xr:uid="{00000000-0005-0000-0000-0000BC1B0000}"/>
    <cellStyle name="Normal 2 3 2 4" xfId="7102" xr:uid="{00000000-0005-0000-0000-0000BD1B0000}"/>
    <cellStyle name="Normal 2 3 2 4 2" xfId="7103" xr:uid="{00000000-0005-0000-0000-0000BE1B0000}"/>
    <cellStyle name="Normal 2 3 2 4 2 2" xfId="7104" xr:uid="{00000000-0005-0000-0000-0000BF1B0000}"/>
    <cellStyle name="Normal 2 3 2 4 3" xfId="7105" xr:uid="{00000000-0005-0000-0000-0000C01B0000}"/>
    <cellStyle name="Normal 2 3 2 5" xfId="7106" xr:uid="{00000000-0005-0000-0000-0000C11B0000}"/>
    <cellStyle name="Normal 2 3 2 5 2" xfId="7107" xr:uid="{00000000-0005-0000-0000-0000C21B0000}"/>
    <cellStyle name="Normal 2 3 2 5 2 2" xfId="7108" xr:uid="{00000000-0005-0000-0000-0000C31B0000}"/>
    <cellStyle name="Normal 2 3 2 5 3" xfId="7109" xr:uid="{00000000-0005-0000-0000-0000C41B0000}"/>
    <cellStyle name="Normal 2 3 2 6" xfId="7110" xr:uid="{00000000-0005-0000-0000-0000C51B0000}"/>
    <cellStyle name="Normal 2 3 2 6 2" xfId="7111" xr:uid="{00000000-0005-0000-0000-0000C61B0000}"/>
    <cellStyle name="Normal 2 3 2 6 2 2" xfId="7112" xr:uid="{00000000-0005-0000-0000-0000C71B0000}"/>
    <cellStyle name="Normal 2 3 2 6 3" xfId="7113" xr:uid="{00000000-0005-0000-0000-0000C81B0000}"/>
    <cellStyle name="Normal 2 3 2 7" xfId="7114" xr:uid="{00000000-0005-0000-0000-0000C91B0000}"/>
    <cellStyle name="Normal 2 3 2 8" xfId="7115" xr:uid="{00000000-0005-0000-0000-0000CA1B0000}"/>
    <cellStyle name="Normal 2 3 2 9" xfId="7116" xr:uid="{00000000-0005-0000-0000-0000CB1B0000}"/>
    <cellStyle name="Normal 2 3 20" xfId="7117" xr:uid="{00000000-0005-0000-0000-0000CC1B0000}"/>
    <cellStyle name="Normal 2 3 21" xfId="7118" xr:uid="{00000000-0005-0000-0000-0000CD1B0000}"/>
    <cellStyle name="Normal 2 3 22" xfId="7119" xr:uid="{00000000-0005-0000-0000-0000CE1B0000}"/>
    <cellStyle name="Normal 2 3 23" xfId="7120" xr:uid="{00000000-0005-0000-0000-0000CF1B0000}"/>
    <cellStyle name="Normal 2 3 24" xfId="7121" xr:uid="{00000000-0005-0000-0000-0000D01B0000}"/>
    <cellStyle name="Normal 2 3 25" xfId="7122" xr:uid="{00000000-0005-0000-0000-0000D11B0000}"/>
    <cellStyle name="Normal 2 3 26" xfId="7123" xr:uid="{00000000-0005-0000-0000-0000D21B0000}"/>
    <cellStyle name="Normal 2 3 27" xfId="7124" xr:uid="{00000000-0005-0000-0000-0000D31B0000}"/>
    <cellStyle name="Normal 2 3 3" xfId="7125" xr:uid="{00000000-0005-0000-0000-0000D41B0000}"/>
    <cellStyle name="Normal 2 3 3 10" xfId="7126" xr:uid="{00000000-0005-0000-0000-0000D51B0000}"/>
    <cellStyle name="Normal 2 3 3 2" xfId="7127" xr:uid="{00000000-0005-0000-0000-0000D61B0000}"/>
    <cellStyle name="Normal 2 3 3 2 2" xfId="7128" xr:uid="{00000000-0005-0000-0000-0000D71B0000}"/>
    <cellStyle name="Normal 2 3 3 2 2 2" xfId="7129" xr:uid="{00000000-0005-0000-0000-0000D81B0000}"/>
    <cellStyle name="Normal 2 3 3 2 2 2 2" xfId="7130" xr:uid="{00000000-0005-0000-0000-0000D91B0000}"/>
    <cellStyle name="Normal 2 3 3 2 2 2 2 2" xfId="7131" xr:uid="{00000000-0005-0000-0000-0000DA1B0000}"/>
    <cellStyle name="Normal 2 3 3 2 2 2 3" xfId="7132" xr:uid="{00000000-0005-0000-0000-0000DB1B0000}"/>
    <cellStyle name="Normal 2 3 3 2 2 3" xfId="7133" xr:uid="{00000000-0005-0000-0000-0000DC1B0000}"/>
    <cellStyle name="Normal 2 3 3 2 2 3 2" xfId="7134" xr:uid="{00000000-0005-0000-0000-0000DD1B0000}"/>
    <cellStyle name="Normal 2 3 3 2 2 4" xfId="7135" xr:uid="{00000000-0005-0000-0000-0000DE1B0000}"/>
    <cellStyle name="Normal 2 3 3 2 3" xfId="7136" xr:uid="{00000000-0005-0000-0000-0000DF1B0000}"/>
    <cellStyle name="Normal 2 3 3 2 3 2" xfId="7137" xr:uid="{00000000-0005-0000-0000-0000E01B0000}"/>
    <cellStyle name="Normal 2 3 3 2 3 2 2" xfId="7138" xr:uid="{00000000-0005-0000-0000-0000E11B0000}"/>
    <cellStyle name="Normal 2 3 3 2 3 3" xfId="7139" xr:uid="{00000000-0005-0000-0000-0000E21B0000}"/>
    <cellStyle name="Normal 2 3 3 2 4" xfId="7140" xr:uid="{00000000-0005-0000-0000-0000E31B0000}"/>
    <cellStyle name="Normal 2 3 3 2 5" xfId="7141" xr:uid="{00000000-0005-0000-0000-0000E41B0000}"/>
    <cellStyle name="Normal 2 3 3 2 5 2" xfId="7142" xr:uid="{00000000-0005-0000-0000-0000E51B0000}"/>
    <cellStyle name="Normal 2 3 3 2 6" xfId="7143" xr:uid="{00000000-0005-0000-0000-0000E61B0000}"/>
    <cellStyle name="Normal 2 3 3 3" xfId="7144" xr:uid="{00000000-0005-0000-0000-0000E71B0000}"/>
    <cellStyle name="Normal 2 3 3 3 2" xfId="7145" xr:uid="{00000000-0005-0000-0000-0000E81B0000}"/>
    <cellStyle name="Normal 2 3 3 3 2 2" xfId="7146" xr:uid="{00000000-0005-0000-0000-0000E91B0000}"/>
    <cellStyle name="Normal 2 3 3 3 2 2 2" xfId="7147" xr:uid="{00000000-0005-0000-0000-0000EA1B0000}"/>
    <cellStyle name="Normal 2 3 3 3 2 3" xfId="7148" xr:uid="{00000000-0005-0000-0000-0000EB1B0000}"/>
    <cellStyle name="Normal 2 3 3 3 3" xfId="7149" xr:uid="{00000000-0005-0000-0000-0000EC1B0000}"/>
    <cellStyle name="Normal 2 3 3 3 4" xfId="7150" xr:uid="{00000000-0005-0000-0000-0000ED1B0000}"/>
    <cellStyle name="Normal 2 3 3 3 4 2" xfId="7151" xr:uid="{00000000-0005-0000-0000-0000EE1B0000}"/>
    <cellStyle name="Normal 2 3 3 3 5" xfId="7152" xr:uid="{00000000-0005-0000-0000-0000EF1B0000}"/>
    <cellStyle name="Normal 2 3 3 4" xfId="7153" xr:uid="{00000000-0005-0000-0000-0000F01B0000}"/>
    <cellStyle name="Normal 2 3 3 4 2" xfId="7154" xr:uid="{00000000-0005-0000-0000-0000F11B0000}"/>
    <cellStyle name="Normal 2 3 3 4 3" xfId="7155" xr:uid="{00000000-0005-0000-0000-0000F21B0000}"/>
    <cellStyle name="Normal 2 3 3 4 3 2" xfId="7156" xr:uid="{00000000-0005-0000-0000-0000F31B0000}"/>
    <cellStyle name="Normal 2 3 3 4 4" xfId="7157" xr:uid="{00000000-0005-0000-0000-0000F41B0000}"/>
    <cellStyle name="Normal 2 3 3 5" xfId="7158" xr:uid="{00000000-0005-0000-0000-0000F51B0000}"/>
    <cellStyle name="Normal 2 3 3 6" xfId="7159" xr:uid="{00000000-0005-0000-0000-0000F61B0000}"/>
    <cellStyle name="Normal 2 3 3 7" xfId="7160" xr:uid="{00000000-0005-0000-0000-0000F71B0000}"/>
    <cellStyle name="Normal 2 3 3 7 2" xfId="7161" xr:uid="{00000000-0005-0000-0000-0000F81B0000}"/>
    <cellStyle name="Normal 2 3 3 7 2 2" xfId="7162" xr:uid="{00000000-0005-0000-0000-0000F91B0000}"/>
    <cellStyle name="Normal 2 3 3 7 3" xfId="7163" xr:uid="{00000000-0005-0000-0000-0000FA1B0000}"/>
    <cellStyle name="Normal 2 3 3 8" xfId="7164" xr:uid="{00000000-0005-0000-0000-0000FB1B0000}"/>
    <cellStyle name="Normal 2 3 3 8 2" xfId="7165" xr:uid="{00000000-0005-0000-0000-0000FC1B0000}"/>
    <cellStyle name="Normal 2 3 3 8 2 2" xfId="7166" xr:uid="{00000000-0005-0000-0000-0000FD1B0000}"/>
    <cellStyle name="Normal 2 3 3 8 3" xfId="7167" xr:uid="{00000000-0005-0000-0000-0000FE1B0000}"/>
    <cellStyle name="Normal 2 3 3 9" xfId="7168" xr:uid="{00000000-0005-0000-0000-0000FF1B0000}"/>
    <cellStyle name="Normal 2 3 3 9 2" xfId="7169" xr:uid="{00000000-0005-0000-0000-0000001C0000}"/>
    <cellStyle name="Normal 2 3 4" xfId="7170" xr:uid="{00000000-0005-0000-0000-0000011C0000}"/>
    <cellStyle name="Normal 2 3 4 2" xfId="7171" xr:uid="{00000000-0005-0000-0000-0000021C0000}"/>
    <cellStyle name="Normal 2 3 4 3" xfId="7172" xr:uid="{00000000-0005-0000-0000-0000031C0000}"/>
    <cellStyle name="Normal 2 3 4 3 2" xfId="7173" xr:uid="{00000000-0005-0000-0000-0000041C0000}"/>
    <cellStyle name="Normal 2 3 4 4" xfId="7174" xr:uid="{00000000-0005-0000-0000-0000051C0000}"/>
    <cellStyle name="Normal 2 3 5" xfId="7175" xr:uid="{00000000-0005-0000-0000-0000061C0000}"/>
    <cellStyle name="Normal 2 3 6" xfId="7176" xr:uid="{00000000-0005-0000-0000-0000071C0000}"/>
    <cellStyle name="Normal 2 3 7" xfId="7177" xr:uid="{00000000-0005-0000-0000-0000081C0000}"/>
    <cellStyle name="Normal 2 3 7 2" xfId="7178" xr:uid="{00000000-0005-0000-0000-0000091C0000}"/>
    <cellStyle name="Normal 2 3 7 2 2" xfId="7179" xr:uid="{00000000-0005-0000-0000-00000A1C0000}"/>
    <cellStyle name="Normal 2 3 7 2 2 2" xfId="7180" xr:uid="{00000000-0005-0000-0000-00000B1C0000}"/>
    <cellStyle name="Normal 2 3 7 2 3" xfId="7181" xr:uid="{00000000-0005-0000-0000-00000C1C0000}"/>
    <cellStyle name="Normal 2 3 7 3" xfId="7182" xr:uid="{00000000-0005-0000-0000-00000D1C0000}"/>
    <cellStyle name="Normal 2 3 7 3 2" xfId="7183" xr:uid="{00000000-0005-0000-0000-00000E1C0000}"/>
    <cellStyle name="Normal 2 3 7 4" xfId="7184" xr:uid="{00000000-0005-0000-0000-00000F1C0000}"/>
    <cellStyle name="Normal 2 3 8" xfId="7185" xr:uid="{00000000-0005-0000-0000-0000101C0000}"/>
    <cellStyle name="Normal 2 3 8 2" xfId="7186" xr:uid="{00000000-0005-0000-0000-0000111C0000}"/>
    <cellStyle name="Normal 2 3 8 2 2" xfId="7187" xr:uid="{00000000-0005-0000-0000-0000121C0000}"/>
    <cellStyle name="Normal 2 3 8 2 2 2" xfId="7188" xr:uid="{00000000-0005-0000-0000-0000131C0000}"/>
    <cellStyle name="Normal 2 3 8 2 3" xfId="7189" xr:uid="{00000000-0005-0000-0000-0000141C0000}"/>
    <cellStyle name="Normal 2 3 8 3" xfId="7190" xr:uid="{00000000-0005-0000-0000-0000151C0000}"/>
    <cellStyle name="Normal 2 3 8 3 2" xfId="7191" xr:uid="{00000000-0005-0000-0000-0000161C0000}"/>
    <cellStyle name="Normal 2 3 8 4" xfId="7192" xr:uid="{00000000-0005-0000-0000-0000171C0000}"/>
    <cellStyle name="Normal 2 3 9" xfId="7193" xr:uid="{00000000-0005-0000-0000-0000181C0000}"/>
    <cellStyle name="Normal 2 3 9 2" xfId="7194" xr:uid="{00000000-0005-0000-0000-0000191C0000}"/>
    <cellStyle name="Normal 2 3 9 2 2" xfId="7195" xr:uid="{00000000-0005-0000-0000-00001A1C0000}"/>
    <cellStyle name="Normal 2 3 9 2 2 2" xfId="7196" xr:uid="{00000000-0005-0000-0000-00001B1C0000}"/>
    <cellStyle name="Normal 2 3 9 2 3" xfId="7197" xr:uid="{00000000-0005-0000-0000-00001C1C0000}"/>
    <cellStyle name="Normal 2 3 9 3" xfId="7198" xr:uid="{00000000-0005-0000-0000-00001D1C0000}"/>
    <cellStyle name="Normal 2 3 9 3 2" xfId="7199" xr:uid="{00000000-0005-0000-0000-00001E1C0000}"/>
    <cellStyle name="Normal 2 3 9 4" xfId="7200" xr:uid="{00000000-0005-0000-0000-00001F1C0000}"/>
    <cellStyle name="Normal 2 30" xfId="7201" xr:uid="{00000000-0005-0000-0000-0000201C0000}"/>
    <cellStyle name="Normal 2 31" xfId="7202" xr:uid="{00000000-0005-0000-0000-0000211C0000}"/>
    <cellStyle name="Normal 2 32" xfId="7203" xr:uid="{00000000-0005-0000-0000-0000221C0000}"/>
    <cellStyle name="Normal 2 33" xfId="7204" xr:uid="{00000000-0005-0000-0000-0000231C0000}"/>
    <cellStyle name="Normal 2 34" xfId="7205" xr:uid="{00000000-0005-0000-0000-0000241C0000}"/>
    <cellStyle name="Normal 2 35" xfId="7206" xr:uid="{00000000-0005-0000-0000-0000251C0000}"/>
    <cellStyle name="Normal 2 36" xfId="7207" xr:uid="{00000000-0005-0000-0000-0000261C0000}"/>
    <cellStyle name="Normal 2 37" xfId="7208" xr:uid="{00000000-0005-0000-0000-0000271C0000}"/>
    <cellStyle name="Normal 2 38" xfId="7209" xr:uid="{00000000-0005-0000-0000-0000281C0000}"/>
    <cellStyle name="Normal 2 39" xfId="7210" xr:uid="{00000000-0005-0000-0000-0000291C0000}"/>
    <cellStyle name="Normal 2 4" xfId="7211" xr:uid="{00000000-0005-0000-0000-00002A1C0000}"/>
    <cellStyle name="Normal 2 4 10" xfId="7212" xr:uid="{00000000-0005-0000-0000-00002B1C0000}"/>
    <cellStyle name="Normal 2 4 11" xfId="7213" xr:uid="{00000000-0005-0000-0000-00002C1C0000}"/>
    <cellStyle name="Normal 2 4 12" xfId="7214" xr:uid="{00000000-0005-0000-0000-00002D1C0000}"/>
    <cellStyle name="Normal 2 4 13" xfId="7215" xr:uid="{00000000-0005-0000-0000-00002E1C0000}"/>
    <cellStyle name="Normal 2 4 14" xfId="7216" xr:uid="{00000000-0005-0000-0000-00002F1C0000}"/>
    <cellStyle name="Normal 2 4 15" xfId="7217" xr:uid="{00000000-0005-0000-0000-0000301C0000}"/>
    <cellStyle name="Normal 2 4 16" xfId="7218" xr:uid="{00000000-0005-0000-0000-0000311C0000}"/>
    <cellStyle name="Normal 2 4 17" xfId="7219" xr:uid="{00000000-0005-0000-0000-0000321C0000}"/>
    <cellStyle name="Normal 2 4 18" xfId="7220" xr:uid="{00000000-0005-0000-0000-0000331C0000}"/>
    <cellStyle name="Normal 2 4 19" xfId="7221" xr:uid="{00000000-0005-0000-0000-0000341C0000}"/>
    <cellStyle name="Normal 2 4 2" xfId="7222" xr:uid="{00000000-0005-0000-0000-0000351C0000}"/>
    <cellStyle name="Normal 2 4 20" xfId="7223" xr:uid="{00000000-0005-0000-0000-0000361C0000}"/>
    <cellStyle name="Normal 2 4 21" xfId="7224" xr:uid="{00000000-0005-0000-0000-0000371C0000}"/>
    <cellStyle name="Normal 2 4 22" xfId="7225" xr:uid="{00000000-0005-0000-0000-0000381C0000}"/>
    <cellStyle name="Normal 2 4 23" xfId="7226" xr:uid="{00000000-0005-0000-0000-0000391C0000}"/>
    <cellStyle name="Normal 2 4 24" xfId="7227" xr:uid="{00000000-0005-0000-0000-00003A1C0000}"/>
    <cellStyle name="Normal 2 4 25" xfId="7228" xr:uid="{00000000-0005-0000-0000-00003B1C0000}"/>
    <cellStyle name="Normal 2 4 26" xfId="7229" xr:uid="{00000000-0005-0000-0000-00003C1C0000}"/>
    <cellStyle name="Normal 2 4 27" xfId="7230" xr:uid="{00000000-0005-0000-0000-00003D1C0000}"/>
    <cellStyle name="Normal 2 4 3" xfId="7231" xr:uid="{00000000-0005-0000-0000-00003E1C0000}"/>
    <cellStyle name="Normal 2 4 4" xfId="7232" xr:uid="{00000000-0005-0000-0000-00003F1C0000}"/>
    <cellStyle name="Normal 2 4 5" xfId="7233" xr:uid="{00000000-0005-0000-0000-0000401C0000}"/>
    <cellStyle name="Normal 2 4 6" xfId="7234" xr:uid="{00000000-0005-0000-0000-0000411C0000}"/>
    <cellStyle name="Normal 2 4 7" xfId="7235" xr:uid="{00000000-0005-0000-0000-0000421C0000}"/>
    <cellStyle name="Normal 2 4 8" xfId="7236" xr:uid="{00000000-0005-0000-0000-0000431C0000}"/>
    <cellStyle name="Normal 2 4 9" xfId="7237" xr:uid="{00000000-0005-0000-0000-0000441C0000}"/>
    <cellStyle name="Normal 2 40" xfId="7238" xr:uid="{00000000-0005-0000-0000-0000451C0000}"/>
    <cellStyle name="Normal 2 41" xfId="7239" xr:uid="{00000000-0005-0000-0000-0000461C0000}"/>
    <cellStyle name="Normal 2 42" xfId="7240" xr:uid="{00000000-0005-0000-0000-0000471C0000}"/>
    <cellStyle name="Normal 2 43" xfId="7241" xr:uid="{00000000-0005-0000-0000-0000481C0000}"/>
    <cellStyle name="Normal 2 44" xfId="7242" xr:uid="{00000000-0005-0000-0000-0000491C0000}"/>
    <cellStyle name="Normal 2 45" xfId="7243" xr:uid="{00000000-0005-0000-0000-00004A1C0000}"/>
    <cellStyle name="Normal 2 46" xfId="7244" xr:uid="{00000000-0005-0000-0000-00004B1C0000}"/>
    <cellStyle name="Normal 2 47" xfId="7245" xr:uid="{00000000-0005-0000-0000-00004C1C0000}"/>
    <cellStyle name="Normal 2 48" xfId="7246" xr:uid="{00000000-0005-0000-0000-00004D1C0000}"/>
    <cellStyle name="Normal 2 49" xfId="7247" xr:uid="{00000000-0005-0000-0000-00004E1C0000}"/>
    <cellStyle name="Normal 2 5" xfId="7248" xr:uid="{00000000-0005-0000-0000-00004F1C0000}"/>
    <cellStyle name="Normal 2 5 10" xfId="7249" xr:uid="{00000000-0005-0000-0000-0000501C0000}"/>
    <cellStyle name="Normal 2 5 11" xfId="7250" xr:uid="{00000000-0005-0000-0000-0000511C0000}"/>
    <cellStyle name="Normal 2 5 12" xfId="7251" xr:uid="{00000000-0005-0000-0000-0000521C0000}"/>
    <cellStyle name="Normal 2 5 13" xfId="7252" xr:uid="{00000000-0005-0000-0000-0000531C0000}"/>
    <cellStyle name="Normal 2 5 14" xfId="7253" xr:uid="{00000000-0005-0000-0000-0000541C0000}"/>
    <cellStyle name="Normal 2 5 15" xfId="7254" xr:uid="{00000000-0005-0000-0000-0000551C0000}"/>
    <cellStyle name="Normal 2 5 16" xfId="7255" xr:uid="{00000000-0005-0000-0000-0000561C0000}"/>
    <cellStyle name="Normal 2 5 17" xfId="7256" xr:uid="{00000000-0005-0000-0000-0000571C0000}"/>
    <cellStyle name="Normal 2 5 18" xfId="7257" xr:uid="{00000000-0005-0000-0000-0000581C0000}"/>
    <cellStyle name="Normal 2 5 19" xfId="7258" xr:uid="{00000000-0005-0000-0000-0000591C0000}"/>
    <cellStyle name="Normal 2 5 2" xfId="7259" xr:uid="{00000000-0005-0000-0000-00005A1C0000}"/>
    <cellStyle name="Normal 2 5 20" xfId="7260" xr:uid="{00000000-0005-0000-0000-00005B1C0000}"/>
    <cellStyle name="Normal 2 5 21" xfId="7261" xr:uid="{00000000-0005-0000-0000-00005C1C0000}"/>
    <cellStyle name="Normal 2 5 22" xfId="7262" xr:uid="{00000000-0005-0000-0000-00005D1C0000}"/>
    <cellStyle name="Normal 2 5 23" xfId="7263" xr:uid="{00000000-0005-0000-0000-00005E1C0000}"/>
    <cellStyle name="Normal 2 5 24" xfId="7264" xr:uid="{00000000-0005-0000-0000-00005F1C0000}"/>
    <cellStyle name="Normal 2 5 25" xfId="7265" xr:uid="{00000000-0005-0000-0000-0000601C0000}"/>
    <cellStyle name="Normal 2 5 26" xfId="7266" xr:uid="{00000000-0005-0000-0000-0000611C0000}"/>
    <cellStyle name="Normal 2 5 27" xfId="7267" xr:uid="{00000000-0005-0000-0000-0000621C0000}"/>
    <cellStyle name="Normal 2 5 3" xfId="7268" xr:uid="{00000000-0005-0000-0000-0000631C0000}"/>
    <cellStyle name="Normal 2 5 4" xfId="7269" xr:uid="{00000000-0005-0000-0000-0000641C0000}"/>
    <cellStyle name="Normal 2 5 5" xfId="7270" xr:uid="{00000000-0005-0000-0000-0000651C0000}"/>
    <cellStyle name="Normal 2 5 6" xfId="7271" xr:uid="{00000000-0005-0000-0000-0000661C0000}"/>
    <cellStyle name="Normal 2 5 7" xfId="7272" xr:uid="{00000000-0005-0000-0000-0000671C0000}"/>
    <cellStyle name="Normal 2 5 8" xfId="7273" xr:uid="{00000000-0005-0000-0000-0000681C0000}"/>
    <cellStyle name="Normal 2 5 9" xfId="7274" xr:uid="{00000000-0005-0000-0000-0000691C0000}"/>
    <cellStyle name="Normal 2 50" xfId="7275" xr:uid="{00000000-0005-0000-0000-00006A1C0000}"/>
    <cellStyle name="Normal 2 50 2" xfId="7276" xr:uid="{00000000-0005-0000-0000-00006B1C0000}"/>
    <cellStyle name="Normal 2 51" xfId="7277" xr:uid="{00000000-0005-0000-0000-00006C1C0000}"/>
    <cellStyle name="Normal 2 52" xfId="7278" xr:uid="{00000000-0005-0000-0000-00006D1C0000}"/>
    <cellStyle name="Normal 2 53" xfId="6430" xr:uid="{00000000-0005-0000-0000-00006E1C0000}"/>
    <cellStyle name="Normal 2 6" xfId="7279" xr:uid="{00000000-0005-0000-0000-00006F1C0000}"/>
    <cellStyle name="Normal 2 7" xfId="7280" xr:uid="{00000000-0005-0000-0000-0000701C0000}"/>
    <cellStyle name="Normal 2 8" xfId="7281" xr:uid="{00000000-0005-0000-0000-0000711C0000}"/>
    <cellStyle name="Normal 2 8 2" xfId="7282" xr:uid="{00000000-0005-0000-0000-0000721C0000}"/>
    <cellStyle name="Normal 2 8 2 10" xfId="7283" xr:uid="{00000000-0005-0000-0000-0000731C0000}"/>
    <cellStyle name="Normal 2 8 2 2" xfId="7284" xr:uid="{00000000-0005-0000-0000-0000741C0000}"/>
    <cellStyle name="Normal 2 8 2 2 2" xfId="7285" xr:uid="{00000000-0005-0000-0000-0000751C0000}"/>
    <cellStyle name="Normal 2 8 2 2 2 2" xfId="7286" xr:uid="{00000000-0005-0000-0000-0000761C0000}"/>
    <cellStyle name="Normal 2 8 2 2 2 2 2" xfId="7287" xr:uid="{00000000-0005-0000-0000-0000771C0000}"/>
    <cellStyle name="Normal 2 8 2 2 2 2 2 2" xfId="7288" xr:uid="{00000000-0005-0000-0000-0000781C0000}"/>
    <cellStyle name="Normal 2 8 2 2 2 2 3" xfId="7289" xr:uid="{00000000-0005-0000-0000-0000791C0000}"/>
    <cellStyle name="Normal 2 8 2 2 2 3" xfId="7290" xr:uid="{00000000-0005-0000-0000-00007A1C0000}"/>
    <cellStyle name="Normal 2 8 2 2 2 3 2" xfId="7291" xr:uid="{00000000-0005-0000-0000-00007B1C0000}"/>
    <cellStyle name="Normal 2 8 2 2 2 4" xfId="7292" xr:uid="{00000000-0005-0000-0000-00007C1C0000}"/>
    <cellStyle name="Normal 2 8 2 2 3" xfId="7293" xr:uid="{00000000-0005-0000-0000-00007D1C0000}"/>
    <cellStyle name="Normal 2 8 2 2 3 2" xfId="7294" xr:uid="{00000000-0005-0000-0000-00007E1C0000}"/>
    <cellStyle name="Normal 2 8 2 2 3 2 2" xfId="7295" xr:uid="{00000000-0005-0000-0000-00007F1C0000}"/>
    <cellStyle name="Normal 2 8 2 2 3 3" xfId="7296" xr:uid="{00000000-0005-0000-0000-0000801C0000}"/>
    <cellStyle name="Normal 2 8 2 2 4" xfId="7297" xr:uid="{00000000-0005-0000-0000-0000811C0000}"/>
    <cellStyle name="Normal 2 8 2 2 4 2" xfId="7298" xr:uid="{00000000-0005-0000-0000-0000821C0000}"/>
    <cellStyle name="Normal 2 8 2 2 5" xfId="7299" xr:uid="{00000000-0005-0000-0000-0000831C0000}"/>
    <cellStyle name="Normal 2 8 2 3" xfId="7300" xr:uid="{00000000-0005-0000-0000-0000841C0000}"/>
    <cellStyle name="Normal 2 8 2 3 2" xfId="7301" xr:uid="{00000000-0005-0000-0000-0000851C0000}"/>
    <cellStyle name="Normal 2 8 2 3 2 2" xfId="7302" xr:uid="{00000000-0005-0000-0000-0000861C0000}"/>
    <cellStyle name="Normal 2 8 2 3 2 2 2" xfId="7303" xr:uid="{00000000-0005-0000-0000-0000871C0000}"/>
    <cellStyle name="Normal 2 8 2 3 2 2 2 2" xfId="7304" xr:uid="{00000000-0005-0000-0000-0000881C0000}"/>
    <cellStyle name="Normal 2 8 2 3 2 2 3" xfId="7305" xr:uid="{00000000-0005-0000-0000-0000891C0000}"/>
    <cellStyle name="Normal 2 8 2 3 2 3" xfId="7306" xr:uid="{00000000-0005-0000-0000-00008A1C0000}"/>
    <cellStyle name="Normal 2 8 2 3 2 3 2" xfId="7307" xr:uid="{00000000-0005-0000-0000-00008B1C0000}"/>
    <cellStyle name="Normal 2 8 2 3 2 4" xfId="7308" xr:uid="{00000000-0005-0000-0000-00008C1C0000}"/>
    <cellStyle name="Normal 2 8 2 3 3" xfId="7309" xr:uid="{00000000-0005-0000-0000-00008D1C0000}"/>
    <cellStyle name="Normal 2 8 2 3 3 2" xfId="7310" xr:uid="{00000000-0005-0000-0000-00008E1C0000}"/>
    <cellStyle name="Normal 2 8 2 3 3 2 2" xfId="7311" xr:uid="{00000000-0005-0000-0000-00008F1C0000}"/>
    <cellStyle name="Normal 2 8 2 3 3 3" xfId="7312" xr:uid="{00000000-0005-0000-0000-0000901C0000}"/>
    <cellStyle name="Normal 2 8 2 3 4" xfId="7313" xr:uid="{00000000-0005-0000-0000-0000911C0000}"/>
    <cellStyle name="Normal 2 8 2 3 4 2" xfId="7314" xr:uid="{00000000-0005-0000-0000-0000921C0000}"/>
    <cellStyle name="Normal 2 8 2 3 5" xfId="7315" xr:uid="{00000000-0005-0000-0000-0000931C0000}"/>
    <cellStyle name="Normal 2 8 2 4" xfId="7316" xr:uid="{00000000-0005-0000-0000-0000941C0000}"/>
    <cellStyle name="Normal 2 8 2 4 2" xfId="7317" xr:uid="{00000000-0005-0000-0000-0000951C0000}"/>
    <cellStyle name="Normal 2 8 2 4 2 2" xfId="7318" xr:uid="{00000000-0005-0000-0000-0000961C0000}"/>
    <cellStyle name="Normal 2 8 2 4 2 2 2" xfId="7319" xr:uid="{00000000-0005-0000-0000-0000971C0000}"/>
    <cellStyle name="Normal 2 8 2 4 2 2 2 2" xfId="7320" xr:uid="{00000000-0005-0000-0000-0000981C0000}"/>
    <cellStyle name="Normal 2 8 2 4 2 2 3" xfId="7321" xr:uid="{00000000-0005-0000-0000-0000991C0000}"/>
    <cellStyle name="Normal 2 8 2 4 2 3" xfId="7322" xr:uid="{00000000-0005-0000-0000-00009A1C0000}"/>
    <cellStyle name="Normal 2 8 2 4 2 3 2" xfId="7323" xr:uid="{00000000-0005-0000-0000-00009B1C0000}"/>
    <cellStyle name="Normal 2 8 2 4 2 4" xfId="7324" xr:uid="{00000000-0005-0000-0000-00009C1C0000}"/>
    <cellStyle name="Normal 2 8 2 4 3" xfId="7325" xr:uid="{00000000-0005-0000-0000-00009D1C0000}"/>
    <cellStyle name="Normal 2 8 2 4 3 2" xfId="7326" xr:uid="{00000000-0005-0000-0000-00009E1C0000}"/>
    <cellStyle name="Normal 2 8 2 4 3 2 2" xfId="7327" xr:uid="{00000000-0005-0000-0000-00009F1C0000}"/>
    <cellStyle name="Normal 2 8 2 4 3 3" xfId="7328" xr:uid="{00000000-0005-0000-0000-0000A01C0000}"/>
    <cellStyle name="Normal 2 8 2 4 4" xfId="7329" xr:uid="{00000000-0005-0000-0000-0000A11C0000}"/>
    <cellStyle name="Normal 2 8 2 4 4 2" xfId="7330" xr:uid="{00000000-0005-0000-0000-0000A21C0000}"/>
    <cellStyle name="Normal 2 8 2 4 5" xfId="7331" xr:uid="{00000000-0005-0000-0000-0000A31C0000}"/>
    <cellStyle name="Normal 2 8 2 5" xfId="7332" xr:uid="{00000000-0005-0000-0000-0000A41C0000}"/>
    <cellStyle name="Normal 2 8 2 5 2" xfId="7333" xr:uid="{00000000-0005-0000-0000-0000A51C0000}"/>
    <cellStyle name="Normal 2 8 2 5 2 2" xfId="7334" xr:uid="{00000000-0005-0000-0000-0000A61C0000}"/>
    <cellStyle name="Normal 2 8 2 5 2 2 2" xfId="7335" xr:uid="{00000000-0005-0000-0000-0000A71C0000}"/>
    <cellStyle name="Normal 2 8 2 5 2 3" xfId="7336" xr:uid="{00000000-0005-0000-0000-0000A81C0000}"/>
    <cellStyle name="Normal 2 8 2 5 3" xfId="7337" xr:uid="{00000000-0005-0000-0000-0000A91C0000}"/>
    <cellStyle name="Normal 2 8 2 5 3 2" xfId="7338" xr:uid="{00000000-0005-0000-0000-0000AA1C0000}"/>
    <cellStyle name="Normal 2 8 2 5 4" xfId="7339" xr:uid="{00000000-0005-0000-0000-0000AB1C0000}"/>
    <cellStyle name="Normal 2 8 2 6" xfId="7340" xr:uid="{00000000-0005-0000-0000-0000AC1C0000}"/>
    <cellStyle name="Normal 2 8 2 6 2" xfId="7341" xr:uid="{00000000-0005-0000-0000-0000AD1C0000}"/>
    <cellStyle name="Normal 2 8 2 6 2 2" xfId="7342" xr:uid="{00000000-0005-0000-0000-0000AE1C0000}"/>
    <cellStyle name="Normal 2 8 2 6 3" xfId="7343" xr:uid="{00000000-0005-0000-0000-0000AF1C0000}"/>
    <cellStyle name="Normal 2 8 2 7" xfId="7344" xr:uid="{00000000-0005-0000-0000-0000B01C0000}"/>
    <cellStyle name="Normal 2 8 2 7 2" xfId="7345" xr:uid="{00000000-0005-0000-0000-0000B11C0000}"/>
    <cellStyle name="Normal 2 8 2 7 2 2" xfId="7346" xr:uid="{00000000-0005-0000-0000-0000B21C0000}"/>
    <cellStyle name="Normal 2 8 2 7 3" xfId="7347" xr:uid="{00000000-0005-0000-0000-0000B31C0000}"/>
    <cellStyle name="Normal 2 8 2 8" xfId="7348" xr:uid="{00000000-0005-0000-0000-0000B41C0000}"/>
    <cellStyle name="Normal 2 8 2 8 2" xfId="7349" xr:uid="{00000000-0005-0000-0000-0000B51C0000}"/>
    <cellStyle name="Normal 2 8 2 8 2 2" xfId="7350" xr:uid="{00000000-0005-0000-0000-0000B61C0000}"/>
    <cellStyle name="Normal 2 8 2 8 3" xfId="7351" xr:uid="{00000000-0005-0000-0000-0000B71C0000}"/>
    <cellStyle name="Normal 2 8 2 9" xfId="7352" xr:uid="{00000000-0005-0000-0000-0000B81C0000}"/>
    <cellStyle name="Normal 2 8 2 9 2" xfId="7353" xr:uid="{00000000-0005-0000-0000-0000B91C0000}"/>
    <cellStyle name="Normal 2 8 3" xfId="7354" xr:uid="{00000000-0005-0000-0000-0000BA1C0000}"/>
    <cellStyle name="Normal 2 8 3 10" xfId="7355" xr:uid="{00000000-0005-0000-0000-0000BB1C0000}"/>
    <cellStyle name="Normal 2 8 3 2" xfId="7356" xr:uid="{00000000-0005-0000-0000-0000BC1C0000}"/>
    <cellStyle name="Normal 2 8 3 2 2" xfId="7357" xr:uid="{00000000-0005-0000-0000-0000BD1C0000}"/>
    <cellStyle name="Normal 2 8 3 2 2 2" xfId="7358" xr:uid="{00000000-0005-0000-0000-0000BE1C0000}"/>
    <cellStyle name="Normal 2 8 3 2 2 2 2" xfId="7359" xr:uid="{00000000-0005-0000-0000-0000BF1C0000}"/>
    <cellStyle name="Normal 2 8 3 2 2 2 2 2" xfId="7360" xr:uid="{00000000-0005-0000-0000-0000C01C0000}"/>
    <cellStyle name="Normal 2 8 3 2 2 2 3" xfId="7361" xr:uid="{00000000-0005-0000-0000-0000C11C0000}"/>
    <cellStyle name="Normal 2 8 3 2 2 3" xfId="7362" xr:uid="{00000000-0005-0000-0000-0000C21C0000}"/>
    <cellStyle name="Normal 2 8 3 2 2 3 2" xfId="7363" xr:uid="{00000000-0005-0000-0000-0000C31C0000}"/>
    <cellStyle name="Normal 2 8 3 2 2 4" xfId="7364" xr:uid="{00000000-0005-0000-0000-0000C41C0000}"/>
    <cellStyle name="Normal 2 8 3 2 3" xfId="7365" xr:uid="{00000000-0005-0000-0000-0000C51C0000}"/>
    <cellStyle name="Normal 2 8 3 2 3 2" xfId="7366" xr:uid="{00000000-0005-0000-0000-0000C61C0000}"/>
    <cellStyle name="Normal 2 8 3 2 3 2 2" xfId="7367" xr:uid="{00000000-0005-0000-0000-0000C71C0000}"/>
    <cellStyle name="Normal 2 8 3 2 3 3" xfId="7368" xr:uid="{00000000-0005-0000-0000-0000C81C0000}"/>
    <cellStyle name="Normal 2 8 3 2 4" xfId="7369" xr:uid="{00000000-0005-0000-0000-0000C91C0000}"/>
    <cellStyle name="Normal 2 8 3 2 4 2" xfId="7370" xr:uid="{00000000-0005-0000-0000-0000CA1C0000}"/>
    <cellStyle name="Normal 2 8 3 2 5" xfId="7371" xr:uid="{00000000-0005-0000-0000-0000CB1C0000}"/>
    <cellStyle name="Normal 2 8 3 3" xfId="7372" xr:uid="{00000000-0005-0000-0000-0000CC1C0000}"/>
    <cellStyle name="Normal 2 8 3 3 2" xfId="7373" xr:uid="{00000000-0005-0000-0000-0000CD1C0000}"/>
    <cellStyle name="Normal 2 8 3 3 2 2" xfId="7374" xr:uid="{00000000-0005-0000-0000-0000CE1C0000}"/>
    <cellStyle name="Normal 2 8 3 3 2 2 2" xfId="7375" xr:uid="{00000000-0005-0000-0000-0000CF1C0000}"/>
    <cellStyle name="Normal 2 8 3 3 2 2 2 2" xfId="7376" xr:uid="{00000000-0005-0000-0000-0000D01C0000}"/>
    <cellStyle name="Normal 2 8 3 3 2 2 3" xfId="7377" xr:uid="{00000000-0005-0000-0000-0000D11C0000}"/>
    <cellStyle name="Normal 2 8 3 3 2 3" xfId="7378" xr:uid="{00000000-0005-0000-0000-0000D21C0000}"/>
    <cellStyle name="Normal 2 8 3 3 2 3 2" xfId="7379" xr:uid="{00000000-0005-0000-0000-0000D31C0000}"/>
    <cellStyle name="Normal 2 8 3 3 2 4" xfId="7380" xr:uid="{00000000-0005-0000-0000-0000D41C0000}"/>
    <cellStyle name="Normal 2 8 3 3 3" xfId="7381" xr:uid="{00000000-0005-0000-0000-0000D51C0000}"/>
    <cellStyle name="Normal 2 8 3 3 3 2" xfId="7382" xr:uid="{00000000-0005-0000-0000-0000D61C0000}"/>
    <cellStyle name="Normal 2 8 3 3 3 2 2" xfId="7383" xr:uid="{00000000-0005-0000-0000-0000D71C0000}"/>
    <cellStyle name="Normal 2 8 3 3 3 3" xfId="7384" xr:uid="{00000000-0005-0000-0000-0000D81C0000}"/>
    <cellStyle name="Normal 2 8 3 3 4" xfId="7385" xr:uid="{00000000-0005-0000-0000-0000D91C0000}"/>
    <cellStyle name="Normal 2 8 3 3 4 2" xfId="7386" xr:uid="{00000000-0005-0000-0000-0000DA1C0000}"/>
    <cellStyle name="Normal 2 8 3 3 5" xfId="7387" xr:uid="{00000000-0005-0000-0000-0000DB1C0000}"/>
    <cellStyle name="Normal 2 8 3 4" xfId="7388" xr:uid="{00000000-0005-0000-0000-0000DC1C0000}"/>
    <cellStyle name="Normal 2 8 3 4 2" xfId="7389" xr:uid="{00000000-0005-0000-0000-0000DD1C0000}"/>
    <cellStyle name="Normal 2 8 3 4 2 2" xfId="7390" xr:uid="{00000000-0005-0000-0000-0000DE1C0000}"/>
    <cellStyle name="Normal 2 8 3 4 2 2 2" xfId="7391" xr:uid="{00000000-0005-0000-0000-0000DF1C0000}"/>
    <cellStyle name="Normal 2 8 3 4 2 2 2 2" xfId="7392" xr:uid="{00000000-0005-0000-0000-0000E01C0000}"/>
    <cellStyle name="Normal 2 8 3 4 2 2 3" xfId="7393" xr:uid="{00000000-0005-0000-0000-0000E11C0000}"/>
    <cellStyle name="Normal 2 8 3 4 2 3" xfId="7394" xr:uid="{00000000-0005-0000-0000-0000E21C0000}"/>
    <cellStyle name="Normal 2 8 3 4 2 3 2" xfId="7395" xr:uid="{00000000-0005-0000-0000-0000E31C0000}"/>
    <cellStyle name="Normal 2 8 3 4 2 4" xfId="7396" xr:uid="{00000000-0005-0000-0000-0000E41C0000}"/>
    <cellStyle name="Normal 2 8 3 4 3" xfId="7397" xr:uid="{00000000-0005-0000-0000-0000E51C0000}"/>
    <cellStyle name="Normal 2 8 3 4 3 2" xfId="7398" xr:uid="{00000000-0005-0000-0000-0000E61C0000}"/>
    <cellStyle name="Normal 2 8 3 4 3 2 2" xfId="7399" xr:uid="{00000000-0005-0000-0000-0000E71C0000}"/>
    <cellStyle name="Normal 2 8 3 4 3 3" xfId="7400" xr:uid="{00000000-0005-0000-0000-0000E81C0000}"/>
    <cellStyle name="Normal 2 8 3 4 4" xfId="7401" xr:uid="{00000000-0005-0000-0000-0000E91C0000}"/>
    <cellStyle name="Normal 2 8 3 4 4 2" xfId="7402" xr:uid="{00000000-0005-0000-0000-0000EA1C0000}"/>
    <cellStyle name="Normal 2 8 3 4 5" xfId="7403" xr:uid="{00000000-0005-0000-0000-0000EB1C0000}"/>
    <cellStyle name="Normal 2 8 3 5" xfId="7404" xr:uid="{00000000-0005-0000-0000-0000EC1C0000}"/>
    <cellStyle name="Normal 2 8 3 5 2" xfId="7405" xr:uid="{00000000-0005-0000-0000-0000ED1C0000}"/>
    <cellStyle name="Normal 2 8 3 5 2 2" xfId="7406" xr:uid="{00000000-0005-0000-0000-0000EE1C0000}"/>
    <cellStyle name="Normal 2 8 3 5 2 2 2" xfId="7407" xr:uid="{00000000-0005-0000-0000-0000EF1C0000}"/>
    <cellStyle name="Normal 2 8 3 5 2 3" xfId="7408" xr:uid="{00000000-0005-0000-0000-0000F01C0000}"/>
    <cellStyle name="Normal 2 8 3 5 3" xfId="7409" xr:uid="{00000000-0005-0000-0000-0000F11C0000}"/>
    <cellStyle name="Normal 2 8 3 5 3 2" xfId="7410" xr:uid="{00000000-0005-0000-0000-0000F21C0000}"/>
    <cellStyle name="Normal 2 8 3 5 4" xfId="7411" xr:uid="{00000000-0005-0000-0000-0000F31C0000}"/>
    <cellStyle name="Normal 2 8 3 6" xfId="7412" xr:uid="{00000000-0005-0000-0000-0000F41C0000}"/>
    <cellStyle name="Normal 2 8 3 6 2" xfId="7413" xr:uid="{00000000-0005-0000-0000-0000F51C0000}"/>
    <cellStyle name="Normal 2 8 3 6 2 2" xfId="7414" xr:uid="{00000000-0005-0000-0000-0000F61C0000}"/>
    <cellStyle name="Normal 2 8 3 6 3" xfId="7415" xr:uid="{00000000-0005-0000-0000-0000F71C0000}"/>
    <cellStyle name="Normal 2 8 3 7" xfId="7416" xr:uid="{00000000-0005-0000-0000-0000F81C0000}"/>
    <cellStyle name="Normal 2 8 3 7 2" xfId="7417" xr:uid="{00000000-0005-0000-0000-0000F91C0000}"/>
    <cellStyle name="Normal 2 8 3 7 2 2" xfId="7418" xr:uid="{00000000-0005-0000-0000-0000FA1C0000}"/>
    <cellStyle name="Normal 2 8 3 7 3" xfId="7419" xr:uid="{00000000-0005-0000-0000-0000FB1C0000}"/>
    <cellStyle name="Normal 2 8 3 8" xfId="7420" xr:uid="{00000000-0005-0000-0000-0000FC1C0000}"/>
    <cellStyle name="Normal 2 8 3 8 2" xfId="7421" xr:uid="{00000000-0005-0000-0000-0000FD1C0000}"/>
    <cellStyle name="Normal 2 8 3 8 2 2" xfId="7422" xr:uid="{00000000-0005-0000-0000-0000FE1C0000}"/>
    <cellStyle name="Normal 2 8 3 8 3" xfId="7423" xr:uid="{00000000-0005-0000-0000-0000FF1C0000}"/>
    <cellStyle name="Normal 2 8 3 9" xfId="7424" xr:uid="{00000000-0005-0000-0000-0000001D0000}"/>
    <cellStyle name="Normal 2 8 3 9 2" xfId="7425" xr:uid="{00000000-0005-0000-0000-0000011D0000}"/>
    <cellStyle name="Normal 2 8 4" xfId="7426" xr:uid="{00000000-0005-0000-0000-0000021D0000}"/>
    <cellStyle name="Normal 2 8 4 10" xfId="7427" xr:uid="{00000000-0005-0000-0000-0000031D0000}"/>
    <cellStyle name="Normal 2 8 4 2" xfId="7428" xr:uid="{00000000-0005-0000-0000-0000041D0000}"/>
    <cellStyle name="Normal 2 8 4 2 2" xfId="7429" xr:uid="{00000000-0005-0000-0000-0000051D0000}"/>
    <cellStyle name="Normal 2 8 4 2 2 2" xfId="7430" xr:uid="{00000000-0005-0000-0000-0000061D0000}"/>
    <cellStyle name="Normal 2 8 4 2 2 2 2" xfId="7431" xr:uid="{00000000-0005-0000-0000-0000071D0000}"/>
    <cellStyle name="Normal 2 8 4 2 2 2 2 2" xfId="7432" xr:uid="{00000000-0005-0000-0000-0000081D0000}"/>
    <cellStyle name="Normal 2 8 4 2 2 2 3" xfId="7433" xr:uid="{00000000-0005-0000-0000-0000091D0000}"/>
    <cellStyle name="Normal 2 8 4 2 2 3" xfId="7434" xr:uid="{00000000-0005-0000-0000-00000A1D0000}"/>
    <cellStyle name="Normal 2 8 4 2 2 3 2" xfId="7435" xr:uid="{00000000-0005-0000-0000-00000B1D0000}"/>
    <cellStyle name="Normal 2 8 4 2 2 4" xfId="7436" xr:uid="{00000000-0005-0000-0000-00000C1D0000}"/>
    <cellStyle name="Normal 2 8 4 2 3" xfId="7437" xr:uid="{00000000-0005-0000-0000-00000D1D0000}"/>
    <cellStyle name="Normal 2 8 4 2 3 2" xfId="7438" xr:uid="{00000000-0005-0000-0000-00000E1D0000}"/>
    <cellStyle name="Normal 2 8 4 2 3 2 2" xfId="7439" xr:uid="{00000000-0005-0000-0000-00000F1D0000}"/>
    <cellStyle name="Normal 2 8 4 2 3 3" xfId="7440" xr:uid="{00000000-0005-0000-0000-0000101D0000}"/>
    <cellStyle name="Normal 2 8 4 2 4" xfId="7441" xr:uid="{00000000-0005-0000-0000-0000111D0000}"/>
    <cellStyle name="Normal 2 8 4 2 4 2" xfId="7442" xr:uid="{00000000-0005-0000-0000-0000121D0000}"/>
    <cellStyle name="Normal 2 8 4 2 5" xfId="7443" xr:uid="{00000000-0005-0000-0000-0000131D0000}"/>
    <cellStyle name="Normal 2 8 4 3" xfId="7444" xr:uid="{00000000-0005-0000-0000-0000141D0000}"/>
    <cellStyle name="Normal 2 8 4 3 2" xfId="7445" xr:uid="{00000000-0005-0000-0000-0000151D0000}"/>
    <cellStyle name="Normal 2 8 4 3 2 2" xfId="7446" xr:uid="{00000000-0005-0000-0000-0000161D0000}"/>
    <cellStyle name="Normal 2 8 4 3 2 2 2" xfId="7447" xr:uid="{00000000-0005-0000-0000-0000171D0000}"/>
    <cellStyle name="Normal 2 8 4 3 2 2 2 2" xfId="7448" xr:uid="{00000000-0005-0000-0000-0000181D0000}"/>
    <cellStyle name="Normal 2 8 4 3 2 2 3" xfId="7449" xr:uid="{00000000-0005-0000-0000-0000191D0000}"/>
    <cellStyle name="Normal 2 8 4 3 2 3" xfId="7450" xr:uid="{00000000-0005-0000-0000-00001A1D0000}"/>
    <cellStyle name="Normal 2 8 4 3 2 3 2" xfId="7451" xr:uid="{00000000-0005-0000-0000-00001B1D0000}"/>
    <cellStyle name="Normal 2 8 4 3 2 4" xfId="7452" xr:uid="{00000000-0005-0000-0000-00001C1D0000}"/>
    <cellStyle name="Normal 2 8 4 3 3" xfId="7453" xr:uid="{00000000-0005-0000-0000-00001D1D0000}"/>
    <cellStyle name="Normal 2 8 4 3 3 2" xfId="7454" xr:uid="{00000000-0005-0000-0000-00001E1D0000}"/>
    <cellStyle name="Normal 2 8 4 3 3 2 2" xfId="7455" xr:uid="{00000000-0005-0000-0000-00001F1D0000}"/>
    <cellStyle name="Normal 2 8 4 3 3 3" xfId="7456" xr:uid="{00000000-0005-0000-0000-0000201D0000}"/>
    <cellStyle name="Normal 2 8 4 3 4" xfId="7457" xr:uid="{00000000-0005-0000-0000-0000211D0000}"/>
    <cellStyle name="Normal 2 8 4 3 4 2" xfId="7458" xr:uid="{00000000-0005-0000-0000-0000221D0000}"/>
    <cellStyle name="Normal 2 8 4 3 5" xfId="7459" xr:uid="{00000000-0005-0000-0000-0000231D0000}"/>
    <cellStyle name="Normal 2 8 4 4" xfId="7460" xr:uid="{00000000-0005-0000-0000-0000241D0000}"/>
    <cellStyle name="Normal 2 8 4 4 2" xfId="7461" xr:uid="{00000000-0005-0000-0000-0000251D0000}"/>
    <cellStyle name="Normal 2 8 4 4 2 2" xfId="7462" xr:uid="{00000000-0005-0000-0000-0000261D0000}"/>
    <cellStyle name="Normal 2 8 4 4 2 2 2" xfId="7463" xr:uid="{00000000-0005-0000-0000-0000271D0000}"/>
    <cellStyle name="Normal 2 8 4 4 2 2 2 2" xfId="7464" xr:uid="{00000000-0005-0000-0000-0000281D0000}"/>
    <cellStyle name="Normal 2 8 4 4 2 2 3" xfId="7465" xr:uid="{00000000-0005-0000-0000-0000291D0000}"/>
    <cellStyle name="Normal 2 8 4 4 2 3" xfId="7466" xr:uid="{00000000-0005-0000-0000-00002A1D0000}"/>
    <cellStyle name="Normal 2 8 4 4 2 3 2" xfId="7467" xr:uid="{00000000-0005-0000-0000-00002B1D0000}"/>
    <cellStyle name="Normal 2 8 4 4 2 4" xfId="7468" xr:uid="{00000000-0005-0000-0000-00002C1D0000}"/>
    <cellStyle name="Normal 2 8 4 4 3" xfId="7469" xr:uid="{00000000-0005-0000-0000-00002D1D0000}"/>
    <cellStyle name="Normal 2 8 4 4 3 2" xfId="7470" xr:uid="{00000000-0005-0000-0000-00002E1D0000}"/>
    <cellStyle name="Normal 2 8 4 4 3 2 2" xfId="7471" xr:uid="{00000000-0005-0000-0000-00002F1D0000}"/>
    <cellStyle name="Normal 2 8 4 4 3 3" xfId="7472" xr:uid="{00000000-0005-0000-0000-0000301D0000}"/>
    <cellStyle name="Normal 2 8 4 4 4" xfId="7473" xr:uid="{00000000-0005-0000-0000-0000311D0000}"/>
    <cellStyle name="Normal 2 8 4 4 4 2" xfId="7474" xr:uid="{00000000-0005-0000-0000-0000321D0000}"/>
    <cellStyle name="Normal 2 8 4 4 5" xfId="7475" xr:uid="{00000000-0005-0000-0000-0000331D0000}"/>
    <cellStyle name="Normal 2 8 4 5" xfId="7476" xr:uid="{00000000-0005-0000-0000-0000341D0000}"/>
    <cellStyle name="Normal 2 8 4 5 2" xfId="7477" xr:uid="{00000000-0005-0000-0000-0000351D0000}"/>
    <cellStyle name="Normal 2 8 4 5 2 2" xfId="7478" xr:uid="{00000000-0005-0000-0000-0000361D0000}"/>
    <cellStyle name="Normal 2 8 4 5 2 2 2" xfId="7479" xr:uid="{00000000-0005-0000-0000-0000371D0000}"/>
    <cellStyle name="Normal 2 8 4 5 2 3" xfId="7480" xr:uid="{00000000-0005-0000-0000-0000381D0000}"/>
    <cellStyle name="Normal 2 8 4 5 3" xfId="7481" xr:uid="{00000000-0005-0000-0000-0000391D0000}"/>
    <cellStyle name="Normal 2 8 4 5 3 2" xfId="7482" xr:uid="{00000000-0005-0000-0000-00003A1D0000}"/>
    <cellStyle name="Normal 2 8 4 5 4" xfId="7483" xr:uid="{00000000-0005-0000-0000-00003B1D0000}"/>
    <cellStyle name="Normal 2 8 4 6" xfId="7484" xr:uid="{00000000-0005-0000-0000-00003C1D0000}"/>
    <cellStyle name="Normal 2 8 4 6 2" xfId="7485" xr:uid="{00000000-0005-0000-0000-00003D1D0000}"/>
    <cellStyle name="Normal 2 8 4 6 2 2" xfId="7486" xr:uid="{00000000-0005-0000-0000-00003E1D0000}"/>
    <cellStyle name="Normal 2 8 4 6 3" xfId="7487" xr:uid="{00000000-0005-0000-0000-00003F1D0000}"/>
    <cellStyle name="Normal 2 8 4 7" xfId="7488" xr:uid="{00000000-0005-0000-0000-0000401D0000}"/>
    <cellStyle name="Normal 2 8 4 7 2" xfId="7489" xr:uid="{00000000-0005-0000-0000-0000411D0000}"/>
    <cellStyle name="Normal 2 8 4 7 2 2" xfId="7490" xr:uid="{00000000-0005-0000-0000-0000421D0000}"/>
    <cellStyle name="Normal 2 8 4 7 3" xfId="7491" xr:uid="{00000000-0005-0000-0000-0000431D0000}"/>
    <cellStyle name="Normal 2 8 4 8" xfId="7492" xr:uid="{00000000-0005-0000-0000-0000441D0000}"/>
    <cellStyle name="Normal 2 8 4 8 2" xfId="7493" xr:uid="{00000000-0005-0000-0000-0000451D0000}"/>
    <cellStyle name="Normal 2 8 4 8 2 2" xfId="7494" xr:uid="{00000000-0005-0000-0000-0000461D0000}"/>
    <cellStyle name="Normal 2 8 4 8 3" xfId="7495" xr:uid="{00000000-0005-0000-0000-0000471D0000}"/>
    <cellStyle name="Normal 2 8 4 9" xfId="7496" xr:uid="{00000000-0005-0000-0000-0000481D0000}"/>
    <cellStyle name="Normal 2 8 4 9 2" xfId="7497" xr:uid="{00000000-0005-0000-0000-0000491D0000}"/>
    <cellStyle name="Normal 2 8 5" xfId="7498" xr:uid="{00000000-0005-0000-0000-00004A1D0000}"/>
    <cellStyle name="Normal 2 8 5 10" xfId="7499" xr:uid="{00000000-0005-0000-0000-00004B1D0000}"/>
    <cellStyle name="Normal 2 8 5 2" xfId="7500" xr:uid="{00000000-0005-0000-0000-00004C1D0000}"/>
    <cellStyle name="Normal 2 8 5 2 2" xfId="7501" xr:uid="{00000000-0005-0000-0000-00004D1D0000}"/>
    <cellStyle name="Normal 2 8 5 2 2 2" xfId="7502" xr:uid="{00000000-0005-0000-0000-00004E1D0000}"/>
    <cellStyle name="Normal 2 8 5 2 2 2 2" xfId="7503" xr:uid="{00000000-0005-0000-0000-00004F1D0000}"/>
    <cellStyle name="Normal 2 8 5 2 2 2 2 2" xfId="7504" xr:uid="{00000000-0005-0000-0000-0000501D0000}"/>
    <cellStyle name="Normal 2 8 5 2 2 2 3" xfId="7505" xr:uid="{00000000-0005-0000-0000-0000511D0000}"/>
    <cellStyle name="Normal 2 8 5 2 2 3" xfId="7506" xr:uid="{00000000-0005-0000-0000-0000521D0000}"/>
    <cellStyle name="Normal 2 8 5 2 2 3 2" xfId="7507" xr:uid="{00000000-0005-0000-0000-0000531D0000}"/>
    <cellStyle name="Normal 2 8 5 2 2 4" xfId="7508" xr:uid="{00000000-0005-0000-0000-0000541D0000}"/>
    <cellStyle name="Normal 2 8 5 2 3" xfId="7509" xr:uid="{00000000-0005-0000-0000-0000551D0000}"/>
    <cellStyle name="Normal 2 8 5 2 3 2" xfId="7510" xr:uid="{00000000-0005-0000-0000-0000561D0000}"/>
    <cellStyle name="Normal 2 8 5 2 3 2 2" xfId="7511" xr:uid="{00000000-0005-0000-0000-0000571D0000}"/>
    <cellStyle name="Normal 2 8 5 2 3 3" xfId="7512" xr:uid="{00000000-0005-0000-0000-0000581D0000}"/>
    <cellStyle name="Normal 2 8 5 2 4" xfId="7513" xr:uid="{00000000-0005-0000-0000-0000591D0000}"/>
    <cellStyle name="Normal 2 8 5 2 4 2" xfId="7514" xr:uid="{00000000-0005-0000-0000-00005A1D0000}"/>
    <cellStyle name="Normal 2 8 5 2 5" xfId="7515" xr:uid="{00000000-0005-0000-0000-00005B1D0000}"/>
    <cellStyle name="Normal 2 8 5 3" xfId="7516" xr:uid="{00000000-0005-0000-0000-00005C1D0000}"/>
    <cellStyle name="Normal 2 8 5 3 2" xfId="7517" xr:uid="{00000000-0005-0000-0000-00005D1D0000}"/>
    <cellStyle name="Normal 2 8 5 3 2 2" xfId="7518" xr:uid="{00000000-0005-0000-0000-00005E1D0000}"/>
    <cellStyle name="Normal 2 8 5 3 2 2 2" xfId="7519" xr:uid="{00000000-0005-0000-0000-00005F1D0000}"/>
    <cellStyle name="Normal 2 8 5 3 2 2 2 2" xfId="7520" xr:uid="{00000000-0005-0000-0000-0000601D0000}"/>
    <cellStyle name="Normal 2 8 5 3 2 2 3" xfId="7521" xr:uid="{00000000-0005-0000-0000-0000611D0000}"/>
    <cellStyle name="Normal 2 8 5 3 2 3" xfId="7522" xr:uid="{00000000-0005-0000-0000-0000621D0000}"/>
    <cellStyle name="Normal 2 8 5 3 2 3 2" xfId="7523" xr:uid="{00000000-0005-0000-0000-0000631D0000}"/>
    <cellStyle name="Normal 2 8 5 3 2 4" xfId="7524" xr:uid="{00000000-0005-0000-0000-0000641D0000}"/>
    <cellStyle name="Normal 2 8 5 3 3" xfId="7525" xr:uid="{00000000-0005-0000-0000-0000651D0000}"/>
    <cellStyle name="Normal 2 8 5 3 3 2" xfId="7526" xr:uid="{00000000-0005-0000-0000-0000661D0000}"/>
    <cellStyle name="Normal 2 8 5 3 3 2 2" xfId="7527" xr:uid="{00000000-0005-0000-0000-0000671D0000}"/>
    <cellStyle name="Normal 2 8 5 3 3 3" xfId="7528" xr:uid="{00000000-0005-0000-0000-0000681D0000}"/>
    <cellStyle name="Normal 2 8 5 3 4" xfId="7529" xr:uid="{00000000-0005-0000-0000-0000691D0000}"/>
    <cellStyle name="Normal 2 8 5 3 4 2" xfId="7530" xr:uid="{00000000-0005-0000-0000-00006A1D0000}"/>
    <cellStyle name="Normal 2 8 5 3 5" xfId="7531" xr:uid="{00000000-0005-0000-0000-00006B1D0000}"/>
    <cellStyle name="Normal 2 8 5 4" xfId="7532" xr:uid="{00000000-0005-0000-0000-00006C1D0000}"/>
    <cellStyle name="Normal 2 8 5 4 2" xfId="7533" xr:uid="{00000000-0005-0000-0000-00006D1D0000}"/>
    <cellStyle name="Normal 2 8 5 4 2 2" xfId="7534" xr:uid="{00000000-0005-0000-0000-00006E1D0000}"/>
    <cellStyle name="Normal 2 8 5 4 2 2 2" xfId="7535" xr:uid="{00000000-0005-0000-0000-00006F1D0000}"/>
    <cellStyle name="Normal 2 8 5 4 2 2 2 2" xfId="7536" xr:uid="{00000000-0005-0000-0000-0000701D0000}"/>
    <cellStyle name="Normal 2 8 5 4 2 2 3" xfId="7537" xr:uid="{00000000-0005-0000-0000-0000711D0000}"/>
    <cellStyle name="Normal 2 8 5 4 2 3" xfId="7538" xr:uid="{00000000-0005-0000-0000-0000721D0000}"/>
    <cellStyle name="Normal 2 8 5 4 2 3 2" xfId="7539" xr:uid="{00000000-0005-0000-0000-0000731D0000}"/>
    <cellStyle name="Normal 2 8 5 4 2 4" xfId="7540" xr:uid="{00000000-0005-0000-0000-0000741D0000}"/>
    <cellStyle name="Normal 2 8 5 4 3" xfId="7541" xr:uid="{00000000-0005-0000-0000-0000751D0000}"/>
    <cellStyle name="Normal 2 8 5 4 3 2" xfId="7542" xr:uid="{00000000-0005-0000-0000-0000761D0000}"/>
    <cellStyle name="Normal 2 8 5 4 3 2 2" xfId="7543" xr:uid="{00000000-0005-0000-0000-0000771D0000}"/>
    <cellStyle name="Normal 2 8 5 4 3 3" xfId="7544" xr:uid="{00000000-0005-0000-0000-0000781D0000}"/>
    <cellStyle name="Normal 2 8 5 4 4" xfId="7545" xr:uid="{00000000-0005-0000-0000-0000791D0000}"/>
    <cellStyle name="Normal 2 8 5 4 4 2" xfId="7546" xr:uid="{00000000-0005-0000-0000-00007A1D0000}"/>
    <cellStyle name="Normal 2 8 5 4 5" xfId="7547" xr:uid="{00000000-0005-0000-0000-00007B1D0000}"/>
    <cellStyle name="Normal 2 8 5 5" xfId="7548" xr:uid="{00000000-0005-0000-0000-00007C1D0000}"/>
    <cellStyle name="Normal 2 8 5 5 2" xfId="7549" xr:uid="{00000000-0005-0000-0000-00007D1D0000}"/>
    <cellStyle name="Normal 2 8 5 5 2 2" xfId="7550" xr:uid="{00000000-0005-0000-0000-00007E1D0000}"/>
    <cellStyle name="Normal 2 8 5 5 2 2 2" xfId="7551" xr:uid="{00000000-0005-0000-0000-00007F1D0000}"/>
    <cellStyle name="Normal 2 8 5 5 2 3" xfId="7552" xr:uid="{00000000-0005-0000-0000-0000801D0000}"/>
    <cellStyle name="Normal 2 8 5 5 3" xfId="7553" xr:uid="{00000000-0005-0000-0000-0000811D0000}"/>
    <cellStyle name="Normal 2 8 5 5 3 2" xfId="7554" xr:uid="{00000000-0005-0000-0000-0000821D0000}"/>
    <cellStyle name="Normal 2 8 5 5 4" xfId="7555" xr:uid="{00000000-0005-0000-0000-0000831D0000}"/>
    <cellStyle name="Normal 2 8 5 6" xfId="7556" xr:uid="{00000000-0005-0000-0000-0000841D0000}"/>
    <cellStyle name="Normal 2 8 5 6 2" xfId="7557" xr:uid="{00000000-0005-0000-0000-0000851D0000}"/>
    <cellStyle name="Normal 2 8 5 6 2 2" xfId="7558" xr:uid="{00000000-0005-0000-0000-0000861D0000}"/>
    <cellStyle name="Normal 2 8 5 6 3" xfId="7559" xr:uid="{00000000-0005-0000-0000-0000871D0000}"/>
    <cellStyle name="Normal 2 8 5 7" xfId="7560" xr:uid="{00000000-0005-0000-0000-0000881D0000}"/>
    <cellStyle name="Normal 2 8 5 7 2" xfId="7561" xr:uid="{00000000-0005-0000-0000-0000891D0000}"/>
    <cellStyle name="Normal 2 8 5 7 2 2" xfId="7562" xr:uid="{00000000-0005-0000-0000-00008A1D0000}"/>
    <cellStyle name="Normal 2 8 5 7 3" xfId="7563" xr:uid="{00000000-0005-0000-0000-00008B1D0000}"/>
    <cellStyle name="Normal 2 8 5 8" xfId="7564" xr:uid="{00000000-0005-0000-0000-00008C1D0000}"/>
    <cellStyle name="Normal 2 8 5 8 2" xfId="7565" xr:uid="{00000000-0005-0000-0000-00008D1D0000}"/>
    <cellStyle name="Normal 2 8 5 8 2 2" xfId="7566" xr:uid="{00000000-0005-0000-0000-00008E1D0000}"/>
    <cellStyle name="Normal 2 8 5 8 3" xfId="7567" xr:uid="{00000000-0005-0000-0000-00008F1D0000}"/>
    <cellStyle name="Normal 2 8 5 9" xfId="7568" xr:uid="{00000000-0005-0000-0000-0000901D0000}"/>
    <cellStyle name="Normal 2 8 5 9 2" xfId="7569" xr:uid="{00000000-0005-0000-0000-0000911D0000}"/>
    <cellStyle name="Normal 2 8 6" xfId="7570" xr:uid="{00000000-0005-0000-0000-0000921D0000}"/>
    <cellStyle name="Normal 2 8 6 10" xfId="7571" xr:uid="{00000000-0005-0000-0000-0000931D0000}"/>
    <cellStyle name="Normal 2 8 6 2" xfId="7572" xr:uid="{00000000-0005-0000-0000-0000941D0000}"/>
    <cellStyle name="Normal 2 8 6 2 2" xfId="7573" xr:uid="{00000000-0005-0000-0000-0000951D0000}"/>
    <cellStyle name="Normal 2 8 6 2 2 2" xfId="7574" xr:uid="{00000000-0005-0000-0000-0000961D0000}"/>
    <cellStyle name="Normal 2 8 6 2 2 2 2" xfId="7575" xr:uid="{00000000-0005-0000-0000-0000971D0000}"/>
    <cellStyle name="Normal 2 8 6 2 2 2 2 2" xfId="7576" xr:uid="{00000000-0005-0000-0000-0000981D0000}"/>
    <cellStyle name="Normal 2 8 6 2 2 2 3" xfId="7577" xr:uid="{00000000-0005-0000-0000-0000991D0000}"/>
    <cellStyle name="Normal 2 8 6 2 2 3" xfId="7578" xr:uid="{00000000-0005-0000-0000-00009A1D0000}"/>
    <cellStyle name="Normal 2 8 6 2 2 3 2" xfId="7579" xr:uid="{00000000-0005-0000-0000-00009B1D0000}"/>
    <cellStyle name="Normal 2 8 6 2 2 4" xfId="7580" xr:uid="{00000000-0005-0000-0000-00009C1D0000}"/>
    <cellStyle name="Normal 2 8 6 2 3" xfId="7581" xr:uid="{00000000-0005-0000-0000-00009D1D0000}"/>
    <cellStyle name="Normal 2 8 6 2 3 2" xfId="7582" xr:uid="{00000000-0005-0000-0000-00009E1D0000}"/>
    <cellStyle name="Normal 2 8 6 2 3 2 2" xfId="7583" xr:uid="{00000000-0005-0000-0000-00009F1D0000}"/>
    <cellStyle name="Normal 2 8 6 2 3 3" xfId="7584" xr:uid="{00000000-0005-0000-0000-0000A01D0000}"/>
    <cellStyle name="Normal 2 8 6 2 4" xfId="7585" xr:uid="{00000000-0005-0000-0000-0000A11D0000}"/>
    <cellStyle name="Normal 2 8 6 2 4 2" xfId="7586" xr:uid="{00000000-0005-0000-0000-0000A21D0000}"/>
    <cellStyle name="Normal 2 8 6 2 5" xfId="7587" xr:uid="{00000000-0005-0000-0000-0000A31D0000}"/>
    <cellStyle name="Normal 2 8 6 3" xfId="7588" xr:uid="{00000000-0005-0000-0000-0000A41D0000}"/>
    <cellStyle name="Normal 2 8 6 3 2" xfId="7589" xr:uid="{00000000-0005-0000-0000-0000A51D0000}"/>
    <cellStyle name="Normal 2 8 6 3 2 2" xfId="7590" xr:uid="{00000000-0005-0000-0000-0000A61D0000}"/>
    <cellStyle name="Normal 2 8 6 3 2 2 2" xfId="7591" xr:uid="{00000000-0005-0000-0000-0000A71D0000}"/>
    <cellStyle name="Normal 2 8 6 3 2 2 2 2" xfId="7592" xr:uid="{00000000-0005-0000-0000-0000A81D0000}"/>
    <cellStyle name="Normal 2 8 6 3 2 2 3" xfId="7593" xr:uid="{00000000-0005-0000-0000-0000A91D0000}"/>
    <cellStyle name="Normal 2 8 6 3 2 3" xfId="7594" xr:uid="{00000000-0005-0000-0000-0000AA1D0000}"/>
    <cellStyle name="Normal 2 8 6 3 2 3 2" xfId="7595" xr:uid="{00000000-0005-0000-0000-0000AB1D0000}"/>
    <cellStyle name="Normal 2 8 6 3 2 4" xfId="7596" xr:uid="{00000000-0005-0000-0000-0000AC1D0000}"/>
    <cellStyle name="Normal 2 8 6 3 3" xfId="7597" xr:uid="{00000000-0005-0000-0000-0000AD1D0000}"/>
    <cellStyle name="Normal 2 8 6 3 3 2" xfId="7598" xr:uid="{00000000-0005-0000-0000-0000AE1D0000}"/>
    <cellStyle name="Normal 2 8 6 3 3 2 2" xfId="7599" xr:uid="{00000000-0005-0000-0000-0000AF1D0000}"/>
    <cellStyle name="Normal 2 8 6 3 3 3" xfId="7600" xr:uid="{00000000-0005-0000-0000-0000B01D0000}"/>
    <cellStyle name="Normal 2 8 6 3 4" xfId="7601" xr:uid="{00000000-0005-0000-0000-0000B11D0000}"/>
    <cellStyle name="Normal 2 8 6 3 4 2" xfId="7602" xr:uid="{00000000-0005-0000-0000-0000B21D0000}"/>
    <cellStyle name="Normal 2 8 6 3 5" xfId="7603" xr:uid="{00000000-0005-0000-0000-0000B31D0000}"/>
    <cellStyle name="Normal 2 8 6 4" xfId="7604" xr:uid="{00000000-0005-0000-0000-0000B41D0000}"/>
    <cellStyle name="Normal 2 8 6 4 2" xfId="7605" xr:uid="{00000000-0005-0000-0000-0000B51D0000}"/>
    <cellStyle name="Normal 2 8 6 4 2 2" xfId="7606" xr:uid="{00000000-0005-0000-0000-0000B61D0000}"/>
    <cellStyle name="Normal 2 8 6 4 2 2 2" xfId="7607" xr:uid="{00000000-0005-0000-0000-0000B71D0000}"/>
    <cellStyle name="Normal 2 8 6 4 2 2 2 2" xfId="7608" xr:uid="{00000000-0005-0000-0000-0000B81D0000}"/>
    <cellStyle name="Normal 2 8 6 4 2 2 3" xfId="7609" xr:uid="{00000000-0005-0000-0000-0000B91D0000}"/>
    <cellStyle name="Normal 2 8 6 4 2 3" xfId="7610" xr:uid="{00000000-0005-0000-0000-0000BA1D0000}"/>
    <cellStyle name="Normal 2 8 6 4 2 3 2" xfId="7611" xr:uid="{00000000-0005-0000-0000-0000BB1D0000}"/>
    <cellStyle name="Normal 2 8 6 4 2 4" xfId="7612" xr:uid="{00000000-0005-0000-0000-0000BC1D0000}"/>
    <cellStyle name="Normal 2 8 6 4 3" xfId="7613" xr:uid="{00000000-0005-0000-0000-0000BD1D0000}"/>
    <cellStyle name="Normal 2 8 6 4 3 2" xfId="7614" xr:uid="{00000000-0005-0000-0000-0000BE1D0000}"/>
    <cellStyle name="Normal 2 8 6 4 3 2 2" xfId="7615" xr:uid="{00000000-0005-0000-0000-0000BF1D0000}"/>
    <cellStyle name="Normal 2 8 6 4 3 3" xfId="7616" xr:uid="{00000000-0005-0000-0000-0000C01D0000}"/>
    <cellStyle name="Normal 2 8 6 4 4" xfId="7617" xr:uid="{00000000-0005-0000-0000-0000C11D0000}"/>
    <cellStyle name="Normal 2 8 6 4 4 2" xfId="7618" xr:uid="{00000000-0005-0000-0000-0000C21D0000}"/>
    <cellStyle name="Normal 2 8 6 4 5" xfId="7619" xr:uid="{00000000-0005-0000-0000-0000C31D0000}"/>
    <cellStyle name="Normal 2 8 6 5" xfId="7620" xr:uid="{00000000-0005-0000-0000-0000C41D0000}"/>
    <cellStyle name="Normal 2 8 6 5 2" xfId="7621" xr:uid="{00000000-0005-0000-0000-0000C51D0000}"/>
    <cellStyle name="Normal 2 8 6 5 2 2" xfId="7622" xr:uid="{00000000-0005-0000-0000-0000C61D0000}"/>
    <cellStyle name="Normal 2 8 6 5 2 2 2" xfId="7623" xr:uid="{00000000-0005-0000-0000-0000C71D0000}"/>
    <cellStyle name="Normal 2 8 6 5 2 3" xfId="7624" xr:uid="{00000000-0005-0000-0000-0000C81D0000}"/>
    <cellStyle name="Normal 2 8 6 5 3" xfId="7625" xr:uid="{00000000-0005-0000-0000-0000C91D0000}"/>
    <cellStyle name="Normal 2 8 6 5 3 2" xfId="7626" xr:uid="{00000000-0005-0000-0000-0000CA1D0000}"/>
    <cellStyle name="Normal 2 8 6 5 4" xfId="7627" xr:uid="{00000000-0005-0000-0000-0000CB1D0000}"/>
    <cellStyle name="Normal 2 8 6 6" xfId="7628" xr:uid="{00000000-0005-0000-0000-0000CC1D0000}"/>
    <cellStyle name="Normal 2 8 6 6 2" xfId="7629" xr:uid="{00000000-0005-0000-0000-0000CD1D0000}"/>
    <cellStyle name="Normal 2 8 6 6 2 2" xfId="7630" xr:uid="{00000000-0005-0000-0000-0000CE1D0000}"/>
    <cellStyle name="Normal 2 8 6 6 3" xfId="7631" xr:uid="{00000000-0005-0000-0000-0000CF1D0000}"/>
    <cellStyle name="Normal 2 8 6 7" xfId="7632" xr:uid="{00000000-0005-0000-0000-0000D01D0000}"/>
    <cellStyle name="Normal 2 8 6 7 2" xfId="7633" xr:uid="{00000000-0005-0000-0000-0000D11D0000}"/>
    <cellStyle name="Normal 2 8 6 7 2 2" xfId="7634" xr:uid="{00000000-0005-0000-0000-0000D21D0000}"/>
    <cellStyle name="Normal 2 8 6 7 3" xfId="7635" xr:uid="{00000000-0005-0000-0000-0000D31D0000}"/>
    <cellStyle name="Normal 2 8 6 8" xfId="7636" xr:uid="{00000000-0005-0000-0000-0000D41D0000}"/>
    <cellStyle name="Normal 2 8 6 8 2" xfId="7637" xr:uid="{00000000-0005-0000-0000-0000D51D0000}"/>
    <cellStyle name="Normal 2 8 6 8 2 2" xfId="7638" xr:uid="{00000000-0005-0000-0000-0000D61D0000}"/>
    <cellStyle name="Normal 2 8 6 8 3" xfId="7639" xr:uid="{00000000-0005-0000-0000-0000D71D0000}"/>
    <cellStyle name="Normal 2 8 6 9" xfId="7640" xr:uid="{00000000-0005-0000-0000-0000D81D0000}"/>
    <cellStyle name="Normal 2 8 6 9 2" xfId="7641" xr:uid="{00000000-0005-0000-0000-0000D91D0000}"/>
    <cellStyle name="Normal 2 8 7" xfId="7642" xr:uid="{00000000-0005-0000-0000-0000DA1D0000}"/>
    <cellStyle name="Normal 2 8 7 2" xfId="7643" xr:uid="{00000000-0005-0000-0000-0000DB1D0000}"/>
    <cellStyle name="Normal 2 8 7 2 2" xfId="7644" xr:uid="{00000000-0005-0000-0000-0000DC1D0000}"/>
    <cellStyle name="Normal 2 8 7 3" xfId="7645" xr:uid="{00000000-0005-0000-0000-0000DD1D0000}"/>
    <cellStyle name="Normal 2 9" xfId="7646" xr:uid="{00000000-0005-0000-0000-0000DE1D0000}"/>
    <cellStyle name="Normal 2 9 2" xfId="7647" xr:uid="{00000000-0005-0000-0000-0000DF1D0000}"/>
    <cellStyle name="Normal 2 9 3" xfId="7648" xr:uid="{00000000-0005-0000-0000-0000E01D0000}"/>
    <cellStyle name="Normal 2 9 3 2" xfId="7649" xr:uid="{00000000-0005-0000-0000-0000E11D0000}"/>
    <cellStyle name="Normal 2 9 3 2 2" xfId="7650" xr:uid="{00000000-0005-0000-0000-0000E21D0000}"/>
    <cellStyle name="Normal 2 9 3 2 2 2" xfId="7651" xr:uid="{00000000-0005-0000-0000-0000E31D0000}"/>
    <cellStyle name="Normal 2 9 3 2 2 2 2" xfId="7652" xr:uid="{00000000-0005-0000-0000-0000E41D0000}"/>
    <cellStyle name="Normal 2 9 3 2 2 3" xfId="7653" xr:uid="{00000000-0005-0000-0000-0000E51D0000}"/>
    <cellStyle name="Normal 2 9 3 2 3" xfId="7654" xr:uid="{00000000-0005-0000-0000-0000E61D0000}"/>
    <cellStyle name="Normal 2 9 3 2 3 2" xfId="7655" xr:uid="{00000000-0005-0000-0000-0000E71D0000}"/>
    <cellStyle name="Normal 2 9 3 2 4" xfId="7656" xr:uid="{00000000-0005-0000-0000-0000E81D0000}"/>
    <cellStyle name="Normal 2 9 3 3" xfId="7657" xr:uid="{00000000-0005-0000-0000-0000E91D0000}"/>
    <cellStyle name="Normal 2 9 3 3 2" xfId="7658" xr:uid="{00000000-0005-0000-0000-0000EA1D0000}"/>
    <cellStyle name="Normal 2 9 3 3 2 2" xfId="7659" xr:uid="{00000000-0005-0000-0000-0000EB1D0000}"/>
    <cellStyle name="Normal 2 9 3 3 3" xfId="7660" xr:uid="{00000000-0005-0000-0000-0000EC1D0000}"/>
    <cellStyle name="Normal 2 9 3 4" xfId="7661" xr:uid="{00000000-0005-0000-0000-0000ED1D0000}"/>
    <cellStyle name="Normal 2 9 3 4 2" xfId="7662" xr:uid="{00000000-0005-0000-0000-0000EE1D0000}"/>
    <cellStyle name="Normal 2 9 3 5" xfId="7663" xr:uid="{00000000-0005-0000-0000-0000EF1D0000}"/>
    <cellStyle name="Normal 2 9 4" xfId="7664" xr:uid="{00000000-0005-0000-0000-0000F01D0000}"/>
    <cellStyle name="Normal 2 9 4 2" xfId="7665" xr:uid="{00000000-0005-0000-0000-0000F11D0000}"/>
    <cellStyle name="Normal 2 9 4 2 2" xfId="7666" xr:uid="{00000000-0005-0000-0000-0000F21D0000}"/>
    <cellStyle name="Normal 2 9 4 2 2 2" xfId="7667" xr:uid="{00000000-0005-0000-0000-0000F31D0000}"/>
    <cellStyle name="Normal 2 9 4 2 2 2 2" xfId="7668" xr:uid="{00000000-0005-0000-0000-0000F41D0000}"/>
    <cellStyle name="Normal 2 9 4 2 2 3" xfId="7669" xr:uid="{00000000-0005-0000-0000-0000F51D0000}"/>
    <cellStyle name="Normal 2 9 4 2 3" xfId="7670" xr:uid="{00000000-0005-0000-0000-0000F61D0000}"/>
    <cellStyle name="Normal 2 9 4 2 3 2" xfId="7671" xr:uid="{00000000-0005-0000-0000-0000F71D0000}"/>
    <cellStyle name="Normal 2 9 4 2 4" xfId="7672" xr:uid="{00000000-0005-0000-0000-0000F81D0000}"/>
    <cellStyle name="Normal 2 9 4 3" xfId="7673" xr:uid="{00000000-0005-0000-0000-0000F91D0000}"/>
    <cellStyle name="Normal 2 9 4 3 2" xfId="7674" xr:uid="{00000000-0005-0000-0000-0000FA1D0000}"/>
    <cellStyle name="Normal 2 9 4 3 2 2" xfId="7675" xr:uid="{00000000-0005-0000-0000-0000FB1D0000}"/>
    <cellStyle name="Normal 2 9 4 3 3" xfId="7676" xr:uid="{00000000-0005-0000-0000-0000FC1D0000}"/>
    <cellStyle name="Normal 2 9 4 4" xfId="7677" xr:uid="{00000000-0005-0000-0000-0000FD1D0000}"/>
    <cellStyle name="Normal 2 9 4 4 2" xfId="7678" xr:uid="{00000000-0005-0000-0000-0000FE1D0000}"/>
    <cellStyle name="Normal 2 9 4 5" xfId="7679" xr:uid="{00000000-0005-0000-0000-0000FF1D0000}"/>
    <cellStyle name="Normal 2 9 5" xfId="7680" xr:uid="{00000000-0005-0000-0000-0000001E0000}"/>
    <cellStyle name="Normal 2 9 5 2" xfId="7681" xr:uid="{00000000-0005-0000-0000-0000011E0000}"/>
    <cellStyle name="Normal 2 9 5 2 2" xfId="7682" xr:uid="{00000000-0005-0000-0000-0000021E0000}"/>
    <cellStyle name="Normal 2 9 5 3" xfId="7683" xr:uid="{00000000-0005-0000-0000-0000031E0000}"/>
    <cellStyle name="Normal 2 9 6" xfId="7684" xr:uid="{00000000-0005-0000-0000-0000041E0000}"/>
    <cellStyle name="Normal 2 9 6 2" xfId="7685" xr:uid="{00000000-0005-0000-0000-0000051E0000}"/>
    <cellStyle name="Normal 2 9 6 2 2" xfId="7686" xr:uid="{00000000-0005-0000-0000-0000061E0000}"/>
    <cellStyle name="Normal 2 9 6 3" xfId="7687" xr:uid="{00000000-0005-0000-0000-0000071E0000}"/>
    <cellStyle name="Normal 2_Changes" xfId="7688" xr:uid="{00000000-0005-0000-0000-0000081E0000}"/>
    <cellStyle name="Normal 20" xfId="7689" xr:uid="{00000000-0005-0000-0000-0000091E0000}"/>
    <cellStyle name="Normal 20 2" xfId="7690" xr:uid="{00000000-0005-0000-0000-00000A1E0000}"/>
    <cellStyle name="Normal 20 3" xfId="7691" xr:uid="{00000000-0005-0000-0000-00000B1E0000}"/>
    <cellStyle name="Normal 21" xfId="7692" xr:uid="{00000000-0005-0000-0000-00000C1E0000}"/>
    <cellStyle name="Normal 22" xfId="7693" xr:uid="{00000000-0005-0000-0000-00000D1E0000}"/>
    <cellStyle name="Normal 23" xfId="7694" xr:uid="{00000000-0005-0000-0000-00000E1E0000}"/>
    <cellStyle name="Normal 24" xfId="7695" xr:uid="{00000000-0005-0000-0000-00000F1E0000}"/>
    <cellStyle name="Normal 24 10" xfId="7696" xr:uid="{00000000-0005-0000-0000-0000101E0000}"/>
    <cellStyle name="Normal 24 10 2" xfId="7697" xr:uid="{00000000-0005-0000-0000-0000111E0000}"/>
    <cellStyle name="Normal 24 10 2 2" xfId="7698" xr:uid="{00000000-0005-0000-0000-0000121E0000}"/>
    <cellStyle name="Normal 24 10 3" xfId="7699" xr:uid="{00000000-0005-0000-0000-0000131E0000}"/>
    <cellStyle name="Normal 24 11" xfId="7700" xr:uid="{00000000-0005-0000-0000-0000141E0000}"/>
    <cellStyle name="Normal 24 11 2" xfId="7701" xr:uid="{00000000-0005-0000-0000-0000151E0000}"/>
    <cellStyle name="Normal 24 11 2 2" xfId="7702" xr:uid="{00000000-0005-0000-0000-0000161E0000}"/>
    <cellStyle name="Normal 24 11 3" xfId="7703" xr:uid="{00000000-0005-0000-0000-0000171E0000}"/>
    <cellStyle name="Normal 24 12" xfId="7704" xr:uid="{00000000-0005-0000-0000-0000181E0000}"/>
    <cellStyle name="Normal 24 12 2" xfId="7705" xr:uid="{00000000-0005-0000-0000-0000191E0000}"/>
    <cellStyle name="Normal 24 12 2 2" xfId="7706" xr:uid="{00000000-0005-0000-0000-00001A1E0000}"/>
    <cellStyle name="Normal 24 12 3" xfId="7707" xr:uid="{00000000-0005-0000-0000-00001B1E0000}"/>
    <cellStyle name="Normal 24 13" xfId="7708" xr:uid="{00000000-0005-0000-0000-00001C1E0000}"/>
    <cellStyle name="Normal 24 13 2" xfId="7709" xr:uid="{00000000-0005-0000-0000-00001D1E0000}"/>
    <cellStyle name="Normal 24 13 2 2" xfId="7710" xr:uid="{00000000-0005-0000-0000-00001E1E0000}"/>
    <cellStyle name="Normal 24 13 3" xfId="7711" xr:uid="{00000000-0005-0000-0000-00001F1E0000}"/>
    <cellStyle name="Normal 24 14" xfId="7712" xr:uid="{00000000-0005-0000-0000-0000201E0000}"/>
    <cellStyle name="Normal 24 14 2" xfId="7713" xr:uid="{00000000-0005-0000-0000-0000211E0000}"/>
    <cellStyle name="Normal 24 14 2 2" xfId="7714" xr:uid="{00000000-0005-0000-0000-0000221E0000}"/>
    <cellStyle name="Normal 24 14 3" xfId="7715" xr:uid="{00000000-0005-0000-0000-0000231E0000}"/>
    <cellStyle name="Normal 24 15" xfId="7716" xr:uid="{00000000-0005-0000-0000-0000241E0000}"/>
    <cellStyle name="Normal 24 15 2" xfId="7717" xr:uid="{00000000-0005-0000-0000-0000251E0000}"/>
    <cellStyle name="Normal 24 15 2 2" xfId="7718" xr:uid="{00000000-0005-0000-0000-0000261E0000}"/>
    <cellStyle name="Normal 24 15 3" xfId="7719" xr:uid="{00000000-0005-0000-0000-0000271E0000}"/>
    <cellStyle name="Normal 24 16" xfId="7720" xr:uid="{00000000-0005-0000-0000-0000281E0000}"/>
    <cellStyle name="Normal 24 16 2" xfId="7721" xr:uid="{00000000-0005-0000-0000-0000291E0000}"/>
    <cellStyle name="Normal 24 16 2 2" xfId="7722" xr:uid="{00000000-0005-0000-0000-00002A1E0000}"/>
    <cellStyle name="Normal 24 16 3" xfId="7723" xr:uid="{00000000-0005-0000-0000-00002B1E0000}"/>
    <cellStyle name="Normal 24 17" xfId="7724" xr:uid="{00000000-0005-0000-0000-00002C1E0000}"/>
    <cellStyle name="Normal 24 17 2" xfId="7725" xr:uid="{00000000-0005-0000-0000-00002D1E0000}"/>
    <cellStyle name="Normal 24 17 2 2" xfId="7726" xr:uid="{00000000-0005-0000-0000-00002E1E0000}"/>
    <cellStyle name="Normal 24 17 3" xfId="7727" xr:uid="{00000000-0005-0000-0000-00002F1E0000}"/>
    <cellStyle name="Normal 24 18" xfId="7728" xr:uid="{00000000-0005-0000-0000-0000301E0000}"/>
    <cellStyle name="Normal 24 18 2" xfId="7729" xr:uid="{00000000-0005-0000-0000-0000311E0000}"/>
    <cellStyle name="Normal 24 18 2 2" xfId="7730" xr:uid="{00000000-0005-0000-0000-0000321E0000}"/>
    <cellStyle name="Normal 24 18 3" xfId="7731" xr:uid="{00000000-0005-0000-0000-0000331E0000}"/>
    <cellStyle name="Normal 24 19" xfId="7732" xr:uid="{00000000-0005-0000-0000-0000341E0000}"/>
    <cellStyle name="Normal 24 19 2" xfId="7733" xr:uid="{00000000-0005-0000-0000-0000351E0000}"/>
    <cellStyle name="Normal 24 19 2 2" xfId="7734" xr:uid="{00000000-0005-0000-0000-0000361E0000}"/>
    <cellStyle name="Normal 24 19 3" xfId="7735" xr:uid="{00000000-0005-0000-0000-0000371E0000}"/>
    <cellStyle name="Normal 24 2" xfId="7736" xr:uid="{00000000-0005-0000-0000-0000381E0000}"/>
    <cellStyle name="Normal 24 2 2" xfId="7737" xr:uid="{00000000-0005-0000-0000-0000391E0000}"/>
    <cellStyle name="Normal 24 2 2 2" xfId="7738" xr:uid="{00000000-0005-0000-0000-00003A1E0000}"/>
    <cellStyle name="Normal 24 2 3" xfId="7739" xr:uid="{00000000-0005-0000-0000-00003B1E0000}"/>
    <cellStyle name="Normal 24 20" xfId="7740" xr:uid="{00000000-0005-0000-0000-00003C1E0000}"/>
    <cellStyle name="Normal 24 20 2" xfId="7741" xr:uid="{00000000-0005-0000-0000-00003D1E0000}"/>
    <cellStyle name="Normal 24 20 2 2" xfId="7742" xr:uid="{00000000-0005-0000-0000-00003E1E0000}"/>
    <cellStyle name="Normal 24 20 3" xfId="7743" xr:uid="{00000000-0005-0000-0000-00003F1E0000}"/>
    <cellStyle name="Normal 24 21" xfId="7744" xr:uid="{00000000-0005-0000-0000-0000401E0000}"/>
    <cellStyle name="Normal 24 21 2" xfId="7745" xr:uid="{00000000-0005-0000-0000-0000411E0000}"/>
    <cellStyle name="Normal 24 21 2 2" xfId="7746" xr:uid="{00000000-0005-0000-0000-0000421E0000}"/>
    <cellStyle name="Normal 24 21 3" xfId="7747" xr:uid="{00000000-0005-0000-0000-0000431E0000}"/>
    <cellStyle name="Normal 24 22" xfId="7748" xr:uid="{00000000-0005-0000-0000-0000441E0000}"/>
    <cellStyle name="Normal 24 22 2" xfId="7749" xr:uid="{00000000-0005-0000-0000-0000451E0000}"/>
    <cellStyle name="Normal 24 22 2 2" xfId="7750" xr:uid="{00000000-0005-0000-0000-0000461E0000}"/>
    <cellStyle name="Normal 24 22 3" xfId="7751" xr:uid="{00000000-0005-0000-0000-0000471E0000}"/>
    <cellStyle name="Normal 24 23" xfId="7752" xr:uid="{00000000-0005-0000-0000-0000481E0000}"/>
    <cellStyle name="Normal 24 23 2" xfId="7753" xr:uid="{00000000-0005-0000-0000-0000491E0000}"/>
    <cellStyle name="Normal 24 23 2 2" xfId="7754" xr:uid="{00000000-0005-0000-0000-00004A1E0000}"/>
    <cellStyle name="Normal 24 23 3" xfId="7755" xr:uid="{00000000-0005-0000-0000-00004B1E0000}"/>
    <cellStyle name="Normal 24 24" xfId="7756" xr:uid="{00000000-0005-0000-0000-00004C1E0000}"/>
    <cellStyle name="Normal 24 24 2" xfId="7757" xr:uid="{00000000-0005-0000-0000-00004D1E0000}"/>
    <cellStyle name="Normal 24 24 2 2" xfId="7758" xr:uid="{00000000-0005-0000-0000-00004E1E0000}"/>
    <cellStyle name="Normal 24 24 3" xfId="7759" xr:uid="{00000000-0005-0000-0000-00004F1E0000}"/>
    <cellStyle name="Normal 24 25" xfId="7760" xr:uid="{00000000-0005-0000-0000-0000501E0000}"/>
    <cellStyle name="Normal 24 25 2" xfId="7761" xr:uid="{00000000-0005-0000-0000-0000511E0000}"/>
    <cellStyle name="Normal 24 25 2 2" xfId="7762" xr:uid="{00000000-0005-0000-0000-0000521E0000}"/>
    <cellStyle name="Normal 24 25 3" xfId="7763" xr:uid="{00000000-0005-0000-0000-0000531E0000}"/>
    <cellStyle name="Normal 24 26" xfId="7764" xr:uid="{00000000-0005-0000-0000-0000541E0000}"/>
    <cellStyle name="Normal 24 26 2" xfId="7765" xr:uid="{00000000-0005-0000-0000-0000551E0000}"/>
    <cellStyle name="Normal 24 26 2 2" xfId="7766" xr:uid="{00000000-0005-0000-0000-0000561E0000}"/>
    <cellStyle name="Normal 24 26 3" xfId="7767" xr:uid="{00000000-0005-0000-0000-0000571E0000}"/>
    <cellStyle name="Normal 24 3" xfId="7768" xr:uid="{00000000-0005-0000-0000-0000581E0000}"/>
    <cellStyle name="Normal 24 3 2" xfId="7769" xr:uid="{00000000-0005-0000-0000-0000591E0000}"/>
    <cellStyle name="Normal 24 3 2 2" xfId="7770" xr:uid="{00000000-0005-0000-0000-00005A1E0000}"/>
    <cellStyle name="Normal 24 3 3" xfId="7771" xr:uid="{00000000-0005-0000-0000-00005B1E0000}"/>
    <cellStyle name="Normal 24 4" xfId="7772" xr:uid="{00000000-0005-0000-0000-00005C1E0000}"/>
    <cellStyle name="Normal 24 4 2" xfId="7773" xr:uid="{00000000-0005-0000-0000-00005D1E0000}"/>
    <cellStyle name="Normal 24 4 2 2" xfId="7774" xr:uid="{00000000-0005-0000-0000-00005E1E0000}"/>
    <cellStyle name="Normal 24 4 3" xfId="7775" xr:uid="{00000000-0005-0000-0000-00005F1E0000}"/>
    <cellStyle name="Normal 24 5" xfId="7776" xr:uid="{00000000-0005-0000-0000-0000601E0000}"/>
    <cellStyle name="Normal 24 5 2" xfId="7777" xr:uid="{00000000-0005-0000-0000-0000611E0000}"/>
    <cellStyle name="Normal 24 5 2 2" xfId="7778" xr:uid="{00000000-0005-0000-0000-0000621E0000}"/>
    <cellStyle name="Normal 24 5 3" xfId="7779" xr:uid="{00000000-0005-0000-0000-0000631E0000}"/>
    <cellStyle name="Normal 24 6" xfId="7780" xr:uid="{00000000-0005-0000-0000-0000641E0000}"/>
    <cellStyle name="Normal 24 6 2" xfId="7781" xr:uid="{00000000-0005-0000-0000-0000651E0000}"/>
    <cellStyle name="Normal 24 6 2 2" xfId="7782" xr:uid="{00000000-0005-0000-0000-0000661E0000}"/>
    <cellStyle name="Normal 24 6 3" xfId="7783" xr:uid="{00000000-0005-0000-0000-0000671E0000}"/>
    <cellStyle name="Normal 24 7" xfId="7784" xr:uid="{00000000-0005-0000-0000-0000681E0000}"/>
    <cellStyle name="Normal 24 7 2" xfId="7785" xr:uid="{00000000-0005-0000-0000-0000691E0000}"/>
    <cellStyle name="Normal 24 7 2 2" xfId="7786" xr:uid="{00000000-0005-0000-0000-00006A1E0000}"/>
    <cellStyle name="Normal 24 7 3" xfId="7787" xr:uid="{00000000-0005-0000-0000-00006B1E0000}"/>
    <cellStyle name="Normal 24 8" xfId="7788" xr:uid="{00000000-0005-0000-0000-00006C1E0000}"/>
    <cellStyle name="Normal 24 8 2" xfId="7789" xr:uid="{00000000-0005-0000-0000-00006D1E0000}"/>
    <cellStyle name="Normal 24 8 2 2" xfId="7790" xr:uid="{00000000-0005-0000-0000-00006E1E0000}"/>
    <cellStyle name="Normal 24 8 3" xfId="7791" xr:uid="{00000000-0005-0000-0000-00006F1E0000}"/>
    <cellStyle name="Normal 24 9" xfId="7792" xr:uid="{00000000-0005-0000-0000-0000701E0000}"/>
    <cellStyle name="Normal 24 9 2" xfId="7793" xr:uid="{00000000-0005-0000-0000-0000711E0000}"/>
    <cellStyle name="Normal 24 9 2 2" xfId="7794" xr:uid="{00000000-0005-0000-0000-0000721E0000}"/>
    <cellStyle name="Normal 24 9 3" xfId="7795" xr:uid="{00000000-0005-0000-0000-0000731E0000}"/>
    <cellStyle name="Normal 25" xfId="7796" xr:uid="{00000000-0005-0000-0000-0000741E0000}"/>
    <cellStyle name="Normal 26" xfId="7797" xr:uid="{00000000-0005-0000-0000-0000751E0000}"/>
    <cellStyle name="Normal 26 10" xfId="7798" xr:uid="{00000000-0005-0000-0000-0000761E0000}"/>
    <cellStyle name="Normal 26 10 2" xfId="7799" xr:uid="{00000000-0005-0000-0000-0000771E0000}"/>
    <cellStyle name="Normal 26 10 2 2" xfId="7800" xr:uid="{00000000-0005-0000-0000-0000781E0000}"/>
    <cellStyle name="Normal 26 10 3" xfId="7801" xr:uid="{00000000-0005-0000-0000-0000791E0000}"/>
    <cellStyle name="Normal 26 11" xfId="7802" xr:uid="{00000000-0005-0000-0000-00007A1E0000}"/>
    <cellStyle name="Normal 26 11 2" xfId="7803" xr:uid="{00000000-0005-0000-0000-00007B1E0000}"/>
    <cellStyle name="Normal 26 11 2 2" xfId="7804" xr:uid="{00000000-0005-0000-0000-00007C1E0000}"/>
    <cellStyle name="Normal 26 11 3" xfId="7805" xr:uid="{00000000-0005-0000-0000-00007D1E0000}"/>
    <cellStyle name="Normal 26 12" xfId="7806" xr:uid="{00000000-0005-0000-0000-00007E1E0000}"/>
    <cellStyle name="Normal 26 12 2" xfId="7807" xr:uid="{00000000-0005-0000-0000-00007F1E0000}"/>
    <cellStyle name="Normal 26 12 2 2" xfId="7808" xr:uid="{00000000-0005-0000-0000-0000801E0000}"/>
    <cellStyle name="Normal 26 12 3" xfId="7809" xr:uid="{00000000-0005-0000-0000-0000811E0000}"/>
    <cellStyle name="Normal 26 13" xfId="7810" xr:uid="{00000000-0005-0000-0000-0000821E0000}"/>
    <cellStyle name="Normal 26 13 2" xfId="7811" xr:uid="{00000000-0005-0000-0000-0000831E0000}"/>
    <cellStyle name="Normal 26 13 2 2" xfId="7812" xr:uid="{00000000-0005-0000-0000-0000841E0000}"/>
    <cellStyle name="Normal 26 13 3" xfId="7813" xr:uid="{00000000-0005-0000-0000-0000851E0000}"/>
    <cellStyle name="Normal 26 14" xfId="7814" xr:uid="{00000000-0005-0000-0000-0000861E0000}"/>
    <cellStyle name="Normal 26 14 2" xfId="7815" xr:uid="{00000000-0005-0000-0000-0000871E0000}"/>
    <cellStyle name="Normal 26 14 2 2" xfId="7816" xr:uid="{00000000-0005-0000-0000-0000881E0000}"/>
    <cellStyle name="Normal 26 14 3" xfId="7817" xr:uid="{00000000-0005-0000-0000-0000891E0000}"/>
    <cellStyle name="Normal 26 15" xfId="7818" xr:uid="{00000000-0005-0000-0000-00008A1E0000}"/>
    <cellStyle name="Normal 26 15 2" xfId="7819" xr:uid="{00000000-0005-0000-0000-00008B1E0000}"/>
    <cellStyle name="Normal 26 15 2 2" xfId="7820" xr:uid="{00000000-0005-0000-0000-00008C1E0000}"/>
    <cellStyle name="Normal 26 15 3" xfId="7821" xr:uid="{00000000-0005-0000-0000-00008D1E0000}"/>
    <cellStyle name="Normal 26 16" xfId="7822" xr:uid="{00000000-0005-0000-0000-00008E1E0000}"/>
    <cellStyle name="Normal 26 16 2" xfId="7823" xr:uid="{00000000-0005-0000-0000-00008F1E0000}"/>
    <cellStyle name="Normal 26 16 2 2" xfId="7824" xr:uid="{00000000-0005-0000-0000-0000901E0000}"/>
    <cellStyle name="Normal 26 16 3" xfId="7825" xr:uid="{00000000-0005-0000-0000-0000911E0000}"/>
    <cellStyle name="Normal 26 17" xfId="7826" xr:uid="{00000000-0005-0000-0000-0000921E0000}"/>
    <cellStyle name="Normal 26 17 2" xfId="7827" xr:uid="{00000000-0005-0000-0000-0000931E0000}"/>
    <cellStyle name="Normal 26 17 2 2" xfId="7828" xr:uid="{00000000-0005-0000-0000-0000941E0000}"/>
    <cellStyle name="Normal 26 17 3" xfId="7829" xr:uid="{00000000-0005-0000-0000-0000951E0000}"/>
    <cellStyle name="Normal 26 18" xfId="7830" xr:uid="{00000000-0005-0000-0000-0000961E0000}"/>
    <cellStyle name="Normal 26 18 2" xfId="7831" xr:uid="{00000000-0005-0000-0000-0000971E0000}"/>
    <cellStyle name="Normal 26 18 2 2" xfId="7832" xr:uid="{00000000-0005-0000-0000-0000981E0000}"/>
    <cellStyle name="Normal 26 18 3" xfId="7833" xr:uid="{00000000-0005-0000-0000-0000991E0000}"/>
    <cellStyle name="Normal 26 19" xfId="7834" xr:uid="{00000000-0005-0000-0000-00009A1E0000}"/>
    <cellStyle name="Normal 26 19 2" xfId="7835" xr:uid="{00000000-0005-0000-0000-00009B1E0000}"/>
    <cellStyle name="Normal 26 19 2 2" xfId="7836" xr:uid="{00000000-0005-0000-0000-00009C1E0000}"/>
    <cellStyle name="Normal 26 19 3" xfId="7837" xr:uid="{00000000-0005-0000-0000-00009D1E0000}"/>
    <cellStyle name="Normal 26 2" xfId="7838" xr:uid="{00000000-0005-0000-0000-00009E1E0000}"/>
    <cellStyle name="Normal 26 2 2" xfId="7839" xr:uid="{00000000-0005-0000-0000-00009F1E0000}"/>
    <cellStyle name="Normal 26 2 2 2" xfId="7840" xr:uid="{00000000-0005-0000-0000-0000A01E0000}"/>
    <cellStyle name="Normal 26 2 3" xfId="7841" xr:uid="{00000000-0005-0000-0000-0000A11E0000}"/>
    <cellStyle name="Normal 26 20" xfId="7842" xr:uid="{00000000-0005-0000-0000-0000A21E0000}"/>
    <cellStyle name="Normal 26 20 2" xfId="7843" xr:uid="{00000000-0005-0000-0000-0000A31E0000}"/>
    <cellStyle name="Normal 26 20 2 2" xfId="7844" xr:uid="{00000000-0005-0000-0000-0000A41E0000}"/>
    <cellStyle name="Normal 26 20 3" xfId="7845" xr:uid="{00000000-0005-0000-0000-0000A51E0000}"/>
    <cellStyle name="Normal 26 21" xfId="7846" xr:uid="{00000000-0005-0000-0000-0000A61E0000}"/>
    <cellStyle name="Normal 26 21 2" xfId="7847" xr:uid="{00000000-0005-0000-0000-0000A71E0000}"/>
    <cellStyle name="Normal 26 21 2 2" xfId="7848" xr:uid="{00000000-0005-0000-0000-0000A81E0000}"/>
    <cellStyle name="Normal 26 21 3" xfId="7849" xr:uid="{00000000-0005-0000-0000-0000A91E0000}"/>
    <cellStyle name="Normal 26 22" xfId="7850" xr:uid="{00000000-0005-0000-0000-0000AA1E0000}"/>
    <cellStyle name="Normal 26 22 2" xfId="7851" xr:uid="{00000000-0005-0000-0000-0000AB1E0000}"/>
    <cellStyle name="Normal 26 22 2 2" xfId="7852" xr:uid="{00000000-0005-0000-0000-0000AC1E0000}"/>
    <cellStyle name="Normal 26 22 3" xfId="7853" xr:uid="{00000000-0005-0000-0000-0000AD1E0000}"/>
    <cellStyle name="Normal 26 23" xfId="7854" xr:uid="{00000000-0005-0000-0000-0000AE1E0000}"/>
    <cellStyle name="Normal 26 23 2" xfId="7855" xr:uid="{00000000-0005-0000-0000-0000AF1E0000}"/>
    <cellStyle name="Normal 26 23 2 2" xfId="7856" xr:uid="{00000000-0005-0000-0000-0000B01E0000}"/>
    <cellStyle name="Normal 26 23 3" xfId="7857" xr:uid="{00000000-0005-0000-0000-0000B11E0000}"/>
    <cellStyle name="Normal 26 24" xfId="7858" xr:uid="{00000000-0005-0000-0000-0000B21E0000}"/>
    <cellStyle name="Normal 26 24 2" xfId="7859" xr:uid="{00000000-0005-0000-0000-0000B31E0000}"/>
    <cellStyle name="Normal 26 24 2 2" xfId="7860" xr:uid="{00000000-0005-0000-0000-0000B41E0000}"/>
    <cellStyle name="Normal 26 24 3" xfId="7861" xr:uid="{00000000-0005-0000-0000-0000B51E0000}"/>
    <cellStyle name="Normal 26 25" xfId="7862" xr:uid="{00000000-0005-0000-0000-0000B61E0000}"/>
    <cellStyle name="Normal 26 25 2" xfId="7863" xr:uid="{00000000-0005-0000-0000-0000B71E0000}"/>
    <cellStyle name="Normal 26 25 2 2" xfId="7864" xr:uid="{00000000-0005-0000-0000-0000B81E0000}"/>
    <cellStyle name="Normal 26 25 3" xfId="7865" xr:uid="{00000000-0005-0000-0000-0000B91E0000}"/>
    <cellStyle name="Normal 26 26" xfId="7866" xr:uid="{00000000-0005-0000-0000-0000BA1E0000}"/>
    <cellStyle name="Normal 26 26 2" xfId="7867" xr:uid="{00000000-0005-0000-0000-0000BB1E0000}"/>
    <cellStyle name="Normal 26 26 2 2" xfId="7868" xr:uid="{00000000-0005-0000-0000-0000BC1E0000}"/>
    <cellStyle name="Normal 26 26 3" xfId="7869" xr:uid="{00000000-0005-0000-0000-0000BD1E0000}"/>
    <cellStyle name="Normal 26 3" xfId="7870" xr:uid="{00000000-0005-0000-0000-0000BE1E0000}"/>
    <cellStyle name="Normal 26 3 2" xfId="7871" xr:uid="{00000000-0005-0000-0000-0000BF1E0000}"/>
    <cellStyle name="Normal 26 3 2 2" xfId="7872" xr:uid="{00000000-0005-0000-0000-0000C01E0000}"/>
    <cellStyle name="Normal 26 3 3" xfId="7873" xr:uid="{00000000-0005-0000-0000-0000C11E0000}"/>
    <cellStyle name="Normal 26 4" xfId="7874" xr:uid="{00000000-0005-0000-0000-0000C21E0000}"/>
    <cellStyle name="Normal 26 4 2" xfId="7875" xr:uid="{00000000-0005-0000-0000-0000C31E0000}"/>
    <cellStyle name="Normal 26 4 2 2" xfId="7876" xr:uid="{00000000-0005-0000-0000-0000C41E0000}"/>
    <cellStyle name="Normal 26 4 3" xfId="7877" xr:uid="{00000000-0005-0000-0000-0000C51E0000}"/>
    <cellStyle name="Normal 26 5" xfId="7878" xr:uid="{00000000-0005-0000-0000-0000C61E0000}"/>
    <cellStyle name="Normal 26 5 2" xfId="7879" xr:uid="{00000000-0005-0000-0000-0000C71E0000}"/>
    <cellStyle name="Normal 26 5 2 2" xfId="7880" xr:uid="{00000000-0005-0000-0000-0000C81E0000}"/>
    <cellStyle name="Normal 26 5 3" xfId="7881" xr:uid="{00000000-0005-0000-0000-0000C91E0000}"/>
    <cellStyle name="Normal 26 6" xfId="7882" xr:uid="{00000000-0005-0000-0000-0000CA1E0000}"/>
    <cellStyle name="Normal 26 6 2" xfId="7883" xr:uid="{00000000-0005-0000-0000-0000CB1E0000}"/>
    <cellStyle name="Normal 26 6 2 2" xfId="7884" xr:uid="{00000000-0005-0000-0000-0000CC1E0000}"/>
    <cellStyle name="Normal 26 6 3" xfId="7885" xr:uid="{00000000-0005-0000-0000-0000CD1E0000}"/>
    <cellStyle name="Normal 26 7" xfId="7886" xr:uid="{00000000-0005-0000-0000-0000CE1E0000}"/>
    <cellStyle name="Normal 26 7 2" xfId="7887" xr:uid="{00000000-0005-0000-0000-0000CF1E0000}"/>
    <cellStyle name="Normal 26 7 2 2" xfId="7888" xr:uid="{00000000-0005-0000-0000-0000D01E0000}"/>
    <cellStyle name="Normal 26 7 3" xfId="7889" xr:uid="{00000000-0005-0000-0000-0000D11E0000}"/>
    <cellStyle name="Normal 26 8" xfId="7890" xr:uid="{00000000-0005-0000-0000-0000D21E0000}"/>
    <cellStyle name="Normal 26 8 2" xfId="7891" xr:uid="{00000000-0005-0000-0000-0000D31E0000}"/>
    <cellStyle name="Normal 26 8 2 2" xfId="7892" xr:uid="{00000000-0005-0000-0000-0000D41E0000}"/>
    <cellStyle name="Normal 26 8 3" xfId="7893" xr:uid="{00000000-0005-0000-0000-0000D51E0000}"/>
    <cellStyle name="Normal 26 9" xfId="7894" xr:uid="{00000000-0005-0000-0000-0000D61E0000}"/>
    <cellStyle name="Normal 26 9 2" xfId="7895" xr:uid="{00000000-0005-0000-0000-0000D71E0000}"/>
    <cellStyle name="Normal 26 9 2 2" xfId="7896" xr:uid="{00000000-0005-0000-0000-0000D81E0000}"/>
    <cellStyle name="Normal 26 9 3" xfId="7897" xr:uid="{00000000-0005-0000-0000-0000D91E0000}"/>
    <cellStyle name="Normal 27" xfId="7898" xr:uid="{00000000-0005-0000-0000-0000DA1E0000}"/>
    <cellStyle name="Normal 27 10" xfId="7899" xr:uid="{00000000-0005-0000-0000-0000DB1E0000}"/>
    <cellStyle name="Normal 27 10 2" xfId="7900" xr:uid="{00000000-0005-0000-0000-0000DC1E0000}"/>
    <cellStyle name="Normal 27 10 2 2" xfId="7901" xr:uid="{00000000-0005-0000-0000-0000DD1E0000}"/>
    <cellStyle name="Normal 27 10 3" xfId="7902" xr:uid="{00000000-0005-0000-0000-0000DE1E0000}"/>
    <cellStyle name="Normal 27 11" xfId="7903" xr:uid="{00000000-0005-0000-0000-0000DF1E0000}"/>
    <cellStyle name="Normal 27 11 2" xfId="7904" xr:uid="{00000000-0005-0000-0000-0000E01E0000}"/>
    <cellStyle name="Normal 27 11 2 2" xfId="7905" xr:uid="{00000000-0005-0000-0000-0000E11E0000}"/>
    <cellStyle name="Normal 27 11 3" xfId="7906" xr:uid="{00000000-0005-0000-0000-0000E21E0000}"/>
    <cellStyle name="Normal 27 12" xfId="7907" xr:uid="{00000000-0005-0000-0000-0000E31E0000}"/>
    <cellStyle name="Normal 27 12 2" xfId="7908" xr:uid="{00000000-0005-0000-0000-0000E41E0000}"/>
    <cellStyle name="Normal 27 12 2 2" xfId="7909" xr:uid="{00000000-0005-0000-0000-0000E51E0000}"/>
    <cellStyle name="Normal 27 12 3" xfId="7910" xr:uid="{00000000-0005-0000-0000-0000E61E0000}"/>
    <cellStyle name="Normal 27 13" xfId="7911" xr:uid="{00000000-0005-0000-0000-0000E71E0000}"/>
    <cellStyle name="Normal 27 13 2" xfId="7912" xr:uid="{00000000-0005-0000-0000-0000E81E0000}"/>
    <cellStyle name="Normal 27 13 2 2" xfId="7913" xr:uid="{00000000-0005-0000-0000-0000E91E0000}"/>
    <cellStyle name="Normal 27 13 3" xfId="7914" xr:uid="{00000000-0005-0000-0000-0000EA1E0000}"/>
    <cellStyle name="Normal 27 14" xfId="7915" xr:uid="{00000000-0005-0000-0000-0000EB1E0000}"/>
    <cellStyle name="Normal 27 14 2" xfId="7916" xr:uid="{00000000-0005-0000-0000-0000EC1E0000}"/>
    <cellStyle name="Normal 27 14 2 2" xfId="7917" xr:uid="{00000000-0005-0000-0000-0000ED1E0000}"/>
    <cellStyle name="Normal 27 14 3" xfId="7918" xr:uid="{00000000-0005-0000-0000-0000EE1E0000}"/>
    <cellStyle name="Normal 27 15" xfId="7919" xr:uid="{00000000-0005-0000-0000-0000EF1E0000}"/>
    <cellStyle name="Normal 27 15 2" xfId="7920" xr:uid="{00000000-0005-0000-0000-0000F01E0000}"/>
    <cellStyle name="Normal 27 15 2 2" xfId="7921" xr:uid="{00000000-0005-0000-0000-0000F11E0000}"/>
    <cellStyle name="Normal 27 15 3" xfId="7922" xr:uid="{00000000-0005-0000-0000-0000F21E0000}"/>
    <cellStyle name="Normal 27 16" xfId="7923" xr:uid="{00000000-0005-0000-0000-0000F31E0000}"/>
    <cellStyle name="Normal 27 16 2" xfId="7924" xr:uid="{00000000-0005-0000-0000-0000F41E0000}"/>
    <cellStyle name="Normal 27 16 2 2" xfId="7925" xr:uid="{00000000-0005-0000-0000-0000F51E0000}"/>
    <cellStyle name="Normal 27 16 3" xfId="7926" xr:uid="{00000000-0005-0000-0000-0000F61E0000}"/>
    <cellStyle name="Normal 27 17" xfId="7927" xr:uid="{00000000-0005-0000-0000-0000F71E0000}"/>
    <cellStyle name="Normal 27 17 2" xfId="7928" xr:uid="{00000000-0005-0000-0000-0000F81E0000}"/>
    <cellStyle name="Normal 27 17 2 2" xfId="7929" xr:uid="{00000000-0005-0000-0000-0000F91E0000}"/>
    <cellStyle name="Normal 27 17 3" xfId="7930" xr:uid="{00000000-0005-0000-0000-0000FA1E0000}"/>
    <cellStyle name="Normal 27 18" xfId="7931" xr:uid="{00000000-0005-0000-0000-0000FB1E0000}"/>
    <cellStyle name="Normal 27 18 2" xfId="7932" xr:uid="{00000000-0005-0000-0000-0000FC1E0000}"/>
    <cellStyle name="Normal 27 18 2 2" xfId="7933" xr:uid="{00000000-0005-0000-0000-0000FD1E0000}"/>
    <cellStyle name="Normal 27 18 3" xfId="7934" xr:uid="{00000000-0005-0000-0000-0000FE1E0000}"/>
    <cellStyle name="Normal 27 19" xfId="7935" xr:uid="{00000000-0005-0000-0000-0000FF1E0000}"/>
    <cellStyle name="Normal 27 19 2" xfId="7936" xr:uid="{00000000-0005-0000-0000-0000001F0000}"/>
    <cellStyle name="Normal 27 19 2 2" xfId="7937" xr:uid="{00000000-0005-0000-0000-0000011F0000}"/>
    <cellStyle name="Normal 27 19 3" xfId="7938" xr:uid="{00000000-0005-0000-0000-0000021F0000}"/>
    <cellStyle name="Normal 27 2" xfId="7939" xr:uid="{00000000-0005-0000-0000-0000031F0000}"/>
    <cellStyle name="Normal 27 2 2" xfId="7940" xr:uid="{00000000-0005-0000-0000-0000041F0000}"/>
    <cellStyle name="Normal 27 2 2 2" xfId="7941" xr:uid="{00000000-0005-0000-0000-0000051F0000}"/>
    <cellStyle name="Normal 27 2 3" xfId="7942" xr:uid="{00000000-0005-0000-0000-0000061F0000}"/>
    <cellStyle name="Normal 27 20" xfId="7943" xr:uid="{00000000-0005-0000-0000-0000071F0000}"/>
    <cellStyle name="Normal 27 20 2" xfId="7944" xr:uid="{00000000-0005-0000-0000-0000081F0000}"/>
    <cellStyle name="Normal 27 20 2 2" xfId="7945" xr:uid="{00000000-0005-0000-0000-0000091F0000}"/>
    <cellStyle name="Normal 27 20 3" xfId="7946" xr:uid="{00000000-0005-0000-0000-00000A1F0000}"/>
    <cellStyle name="Normal 27 21" xfId="7947" xr:uid="{00000000-0005-0000-0000-00000B1F0000}"/>
    <cellStyle name="Normal 27 21 2" xfId="7948" xr:uid="{00000000-0005-0000-0000-00000C1F0000}"/>
    <cellStyle name="Normal 27 21 2 2" xfId="7949" xr:uid="{00000000-0005-0000-0000-00000D1F0000}"/>
    <cellStyle name="Normal 27 21 3" xfId="7950" xr:uid="{00000000-0005-0000-0000-00000E1F0000}"/>
    <cellStyle name="Normal 27 22" xfId="7951" xr:uid="{00000000-0005-0000-0000-00000F1F0000}"/>
    <cellStyle name="Normal 27 22 2" xfId="7952" xr:uid="{00000000-0005-0000-0000-0000101F0000}"/>
    <cellStyle name="Normal 27 22 2 2" xfId="7953" xr:uid="{00000000-0005-0000-0000-0000111F0000}"/>
    <cellStyle name="Normal 27 22 3" xfId="7954" xr:uid="{00000000-0005-0000-0000-0000121F0000}"/>
    <cellStyle name="Normal 27 23" xfId="7955" xr:uid="{00000000-0005-0000-0000-0000131F0000}"/>
    <cellStyle name="Normal 27 23 2" xfId="7956" xr:uid="{00000000-0005-0000-0000-0000141F0000}"/>
    <cellStyle name="Normal 27 23 2 2" xfId="7957" xr:uid="{00000000-0005-0000-0000-0000151F0000}"/>
    <cellStyle name="Normal 27 23 3" xfId="7958" xr:uid="{00000000-0005-0000-0000-0000161F0000}"/>
    <cellStyle name="Normal 27 24" xfId="7959" xr:uid="{00000000-0005-0000-0000-0000171F0000}"/>
    <cellStyle name="Normal 27 24 2" xfId="7960" xr:uid="{00000000-0005-0000-0000-0000181F0000}"/>
    <cellStyle name="Normal 27 24 2 2" xfId="7961" xr:uid="{00000000-0005-0000-0000-0000191F0000}"/>
    <cellStyle name="Normal 27 24 3" xfId="7962" xr:uid="{00000000-0005-0000-0000-00001A1F0000}"/>
    <cellStyle name="Normal 27 25" xfId="7963" xr:uid="{00000000-0005-0000-0000-00001B1F0000}"/>
    <cellStyle name="Normal 27 25 2" xfId="7964" xr:uid="{00000000-0005-0000-0000-00001C1F0000}"/>
    <cellStyle name="Normal 27 25 2 2" xfId="7965" xr:uid="{00000000-0005-0000-0000-00001D1F0000}"/>
    <cellStyle name="Normal 27 25 3" xfId="7966" xr:uid="{00000000-0005-0000-0000-00001E1F0000}"/>
    <cellStyle name="Normal 27 26" xfId="7967" xr:uid="{00000000-0005-0000-0000-00001F1F0000}"/>
    <cellStyle name="Normal 27 26 2" xfId="7968" xr:uid="{00000000-0005-0000-0000-0000201F0000}"/>
    <cellStyle name="Normal 27 26 2 2" xfId="7969" xr:uid="{00000000-0005-0000-0000-0000211F0000}"/>
    <cellStyle name="Normal 27 26 3" xfId="7970" xr:uid="{00000000-0005-0000-0000-0000221F0000}"/>
    <cellStyle name="Normal 27 3" xfId="7971" xr:uid="{00000000-0005-0000-0000-0000231F0000}"/>
    <cellStyle name="Normal 27 3 2" xfId="7972" xr:uid="{00000000-0005-0000-0000-0000241F0000}"/>
    <cellStyle name="Normal 27 3 2 2" xfId="7973" xr:uid="{00000000-0005-0000-0000-0000251F0000}"/>
    <cellStyle name="Normal 27 3 3" xfId="7974" xr:uid="{00000000-0005-0000-0000-0000261F0000}"/>
    <cellStyle name="Normal 27 4" xfId="7975" xr:uid="{00000000-0005-0000-0000-0000271F0000}"/>
    <cellStyle name="Normal 27 4 2" xfId="7976" xr:uid="{00000000-0005-0000-0000-0000281F0000}"/>
    <cellStyle name="Normal 27 4 2 2" xfId="7977" xr:uid="{00000000-0005-0000-0000-0000291F0000}"/>
    <cellStyle name="Normal 27 4 3" xfId="7978" xr:uid="{00000000-0005-0000-0000-00002A1F0000}"/>
    <cellStyle name="Normal 27 5" xfId="7979" xr:uid="{00000000-0005-0000-0000-00002B1F0000}"/>
    <cellStyle name="Normal 27 5 2" xfId="7980" xr:uid="{00000000-0005-0000-0000-00002C1F0000}"/>
    <cellStyle name="Normal 27 5 2 2" xfId="7981" xr:uid="{00000000-0005-0000-0000-00002D1F0000}"/>
    <cellStyle name="Normal 27 5 3" xfId="7982" xr:uid="{00000000-0005-0000-0000-00002E1F0000}"/>
    <cellStyle name="Normal 27 6" xfId="7983" xr:uid="{00000000-0005-0000-0000-00002F1F0000}"/>
    <cellStyle name="Normal 27 6 2" xfId="7984" xr:uid="{00000000-0005-0000-0000-0000301F0000}"/>
    <cellStyle name="Normal 27 6 2 2" xfId="7985" xr:uid="{00000000-0005-0000-0000-0000311F0000}"/>
    <cellStyle name="Normal 27 6 3" xfId="7986" xr:uid="{00000000-0005-0000-0000-0000321F0000}"/>
    <cellStyle name="Normal 27 7" xfId="7987" xr:uid="{00000000-0005-0000-0000-0000331F0000}"/>
    <cellStyle name="Normal 27 7 2" xfId="7988" xr:uid="{00000000-0005-0000-0000-0000341F0000}"/>
    <cellStyle name="Normal 27 7 2 2" xfId="7989" xr:uid="{00000000-0005-0000-0000-0000351F0000}"/>
    <cellStyle name="Normal 27 7 3" xfId="7990" xr:uid="{00000000-0005-0000-0000-0000361F0000}"/>
    <cellStyle name="Normal 27 8" xfId="7991" xr:uid="{00000000-0005-0000-0000-0000371F0000}"/>
    <cellStyle name="Normal 27 8 2" xfId="7992" xr:uid="{00000000-0005-0000-0000-0000381F0000}"/>
    <cellStyle name="Normal 27 8 2 2" xfId="7993" xr:uid="{00000000-0005-0000-0000-0000391F0000}"/>
    <cellStyle name="Normal 27 8 3" xfId="7994" xr:uid="{00000000-0005-0000-0000-00003A1F0000}"/>
    <cellStyle name="Normal 27 9" xfId="7995" xr:uid="{00000000-0005-0000-0000-00003B1F0000}"/>
    <cellStyle name="Normal 27 9 2" xfId="7996" xr:uid="{00000000-0005-0000-0000-00003C1F0000}"/>
    <cellStyle name="Normal 27 9 2 2" xfId="7997" xr:uid="{00000000-0005-0000-0000-00003D1F0000}"/>
    <cellStyle name="Normal 27 9 3" xfId="7998" xr:uid="{00000000-0005-0000-0000-00003E1F0000}"/>
    <cellStyle name="Normal 28" xfId="7999" xr:uid="{00000000-0005-0000-0000-00003F1F0000}"/>
    <cellStyle name="Normal 29" xfId="8000" xr:uid="{00000000-0005-0000-0000-0000401F0000}"/>
    <cellStyle name="Normal 29 10" xfId="8001" xr:uid="{00000000-0005-0000-0000-0000411F0000}"/>
    <cellStyle name="Normal 29 10 2" xfId="8002" xr:uid="{00000000-0005-0000-0000-0000421F0000}"/>
    <cellStyle name="Normal 29 10 2 2" xfId="8003" xr:uid="{00000000-0005-0000-0000-0000431F0000}"/>
    <cellStyle name="Normal 29 10 3" xfId="8004" xr:uid="{00000000-0005-0000-0000-0000441F0000}"/>
    <cellStyle name="Normal 29 11" xfId="8005" xr:uid="{00000000-0005-0000-0000-0000451F0000}"/>
    <cellStyle name="Normal 29 11 2" xfId="8006" xr:uid="{00000000-0005-0000-0000-0000461F0000}"/>
    <cellStyle name="Normal 29 11 2 2" xfId="8007" xr:uid="{00000000-0005-0000-0000-0000471F0000}"/>
    <cellStyle name="Normal 29 11 3" xfId="8008" xr:uid="{00000000-0005-0000-0000-0000481F0000}"/>
    <cellStyle name="Normal 29 12" xfId="8009" xr:uid="{00000000-0005-0000-0000-0000491F0000}"/>
    <cellStyle name="Normal 29 12 2" xfId="8010" xr:uid="{00000000-0005-0000-0000-00004A1F0000}"/>
    <cellStyle name="Normal 29 12 2 2" xfId="8011" xr:uid="{00000000-0005-0000-0000-00004B1F0000}"/>
    <cellStyle name="Normal 29 12 3" xfId="8012" xr:uid="{00000000-0005-0000-0000-00004C1F0000}"/>
    <cellStyle name="Normal 29 13" xfId="8013" xr:uid="{00000000-0005-0000-0000-00004D1F0000}"/>
    <cellStyle name="Normal 29 13 2" xfId="8014" xr:uid="{00000000-0005-0000-0000-00004E1F0000}"/>
    <cellStyle name="Normal 29 13 2 2" xfId="8015" xr:uid="{00000000-0005-0000-0000-00004F1F0000}"/>
    <cellStyle name="Normal 29 13 3" xfId="8016" xr:uid="{00000000-0005-0000-0000-0000501F0000}"/>
    <cellStyle name="Normal 29 14" xfId="8017" xr:uid="{00000000-0005-0000-0000-0000511F0000}"/>
    <cellStyle name="Normal 29 14 2" xfId="8018" xr:uid="{00000000-0005-0000-0000-0000521F0000}"/>
    <cellStyle name="Normal 29 14 2 2" xfId="8019" xr:uid="{00000000-0005-0000-0000-0000531F0000}"/>
    <cellStyle name="Normal 29 14 3" xfId="8020" xr:uid="{00000000-0005-0000-0000-0000541F0000}"/>
    <cellStyle name="Normal 29 15" xfId="8021" xr:uid="{00000000-0005-0000-0000-0000551F0000}"/>
    <cellStyle name="Normal 29 15 2" xfId="8022" xr:uid="{00000000-0005-0000-0000-0000561F0000}"/>
    <cellStyle name="Normal 29 15 2 2" xfId="8023" xr:uid="{00000000-0005-0000-0000-0000571F0000}"/>
    <cellStyle name="Normal 29 15 3" xfId="8024" xr:uid="{00000000-0005-0000-0000-0000581F0000}"/>
    <cellStyle name="Normal 29 16" xfId="8025" xr:uid="{00000000-0005-0000-0000-0000591F0000}"/>
    <cellStyle name="Normal 29 16 2" xfId="8026" xr:uid="{00000000-0005-0000-0000-00005A1F0000}"/>
    <cellStyle name="Normal 29 16 2 2" xfId="8027" xr:uid="{00000000-0005-0000-0000-00005B1F0000}"/>
    <cellStyle name="Normal 29 16 3" xfId="8028" xr:uid="{00000000-0005-0000-0000-00005C1F0000}"/>
    <cellStyle name="Normal 29 17" xfId="8029" xr:uid="{00000000-0005-0000-0000-00005D1F0000}"/>
    <cellStyle name="Normal 29 17 2" xfId="8030" xr:uid="{00000000-0005-0000-0000-00005E1F0000}"/>
    <cellStyle name="Normal 29 17 2 2" xfId="8031" xr:uid="{00000000-0005-0000-0000-00005F1F0000}"/>
    <cellStyle name="Normal 29 17 3" xfId="8032" xr:uid="{00000000-0005-0000-0000-0000601F0000}"/>
    <cellStyle name="Normal 29 18" xfId="8033" xr:uid="{00000000-0005-0000-0000-0000611F0000}"/>
    <cellStyle name="Normal 29 18 2" xfId="8034" xr:uid="{00000000-0005-0000-0000-0000621F0000}"/>
    <cellStyle name="Normal 29 18 2 2" xfId="8035" xr:uid="{00000000-0005-0000-0000-0000631F0000}"/>
    <cellStyle name="Normal 29 18 3" xfId="8036" xr:uid="{00000000-0005-0000-0000-0000641F0000}"/>
    <cellStyle name="Normal 29 19" xfId="8037" xr:uid="{00000000-0005-0000-0000-0000651F0000}"/>
    <cellStyle name="Normal 29 19 2" xfId="8038" xr:uid="{00000000-0005-0000-0000-0000661F0000}"/>
    <cellStyle name="Normal 29 19 2 2" xfId="8039" xr:uid="{00000000-0005-0000-0000-0000671F0000}"/>
    <cellStyle name="Normal 29 19 3" xfId="8040" xr:uid="{00000000-0005-0000-0000-0000681F0000}"/>
    <cellStyle name="Normal 29 2" xfId="8041" xr:uid="{00000000-0005-0000-0000-0000691F0000}"/>
    <cellStyle name="Normal 29 2 2" xfId="8042" xr:uid="{00000000-0005-0000-0000-00006A1F0000}"/>
    <cellStyle name="Normal 29 2 2 2" xfId="8043" xr:uid="{00000000-0005-0000-0000-00006B1F0000}"/>
    <cellStyle name="Normal 29 2 3" xfId="8044" xr:uid="{00000000-0005-0000-0000-00006C1F0000}"/>
    <cellStyle name="Normal 29 20" xfId="8045" xr:uid="{00000000-0005-0000-0000-00006D1F0000}"/>
    <cellStyle name="Normal 29 20 2" xfId="8046" xr:uid="{00000000-0005-0000-0000-00006E1F0000}"/>
    <cellStyle name="Normal 29 20 2 2" xfId="8047" xr:uid="{00000000-0005-0000-0000-00006F1F0000}"/>
    <cellStyle name="Normal 29 20 3" xfId="8048" xr:uid="{00000000-0005-0000-0000-0000701F0000}"/>
    <cellStyle name="Normal 29 21" xfId="8049" xr:uid="{00000000-0005-0000-0000-0000711F0000}"/>
    <cellStyle name="Normal 29 21 2" xfId="8050" xr:uid="{00000000-0005-0000-0000-0000721F0000}"/>
    <cellStyle name="Normal 29 21 2 2" xfId="8051" xr:uid="{00000000-0005-0000-0000-0000731F0000}"/>
    <cellStyle name="Normal 29 21 3" xfId="8052" xr:uid="{00000000-0005-0000-0000-0000741F0000}"/>
    <cellStyle name="Normal 29 22" xfId="8053" xr:uid="{00000000-0005-0000-0000-0000751F0000}"/>
    <cellStyle name="Normal 29 22 2" xfId="8054" xr:uid="{00000000-0005-0000-0000-0000761F0000}"/>
    <cellStyle name="Normal 29 22 2 2" xfId="8055" xr:uid="{00000000-0005-0000-0000-0000771F0000}"/>
    <cellStyle name="Normal 29 22 3" xfId="8056" xr:uid="{00000000-0005-0000-0000-0000781F0000}"/>
    <cellStyle name="Normal 29 23" xfId="8057" xr:uid="{00000000-0005-0000-0000-0000791F0000}"/>
    <cellStyle name="Normal 29 23 2" xfId="8058" xr:uid="{00000000-0005-0000-0000-00007A1F0000}"/>
    <cellStyle name="Normal 29 23 2 2" xfId="8059" xr:uid="{00000000-0005-0000-0000-00007B1F0000}"/>
    <cellStyle name="Normal 29 23 3" xfId="8060" xr:uid="{00000000-0005-0000-0000-00007C1F0000}"/>
    <cellStyle name="Normal 29 24" xfId="8061" xr:uid="{00000000-0005-0000-0000-00007D1F0000}"/>
    <cellStyle name="Normal 29 24 2" xfId="8062" xr:uid="{00000000-0005-0000-0000-00007E1F0000}"/>
    <cellStyle name="Normal 29 24 2 2" xfId="8063" xr:uid="{00000000-0005-0000-0000-00007F1F0000}"/>
    <cellStyle name="Normal 29 24 3" xfId="8064" xr:uid="{00000000-0005-0000-0000-0000801F0000}"/>
    <cellStyle name="Normal 29 25" xfId="8065" xr:uid="{00000000-0005-0000-0000-0000811F0000}"/>
    <cellStyle name="Normal 29 25 2" xfId="8066" xr:uid="{00000000-0005-0000-0000-0000821F0000}"/>
    <cellStyle name="Normal 29 25 2 2" xfId="8067" xr:uid="{00000000-0005-0000-0000-0000831F0000}"/>
    <cellStyle name="Normal 29 25 3" xfId="8068" xr:uid="{00000000-0005-0000-0000-0000841F0000}"/>
    <cellStyle name="Normal 29 26" xfId="8069" xr:uid="{00000000-0005-0000-0000-0000851F0000}"/>
    <cellStyle name="Normal 29 26 2" xfId="8070" xr:uid="{00000000-0005-0000-0000-0000861F0000}"/>
    <cellStyle name="Normal 29 26 2 2" xfId="8071" xr:uid="{00000000-0005-0000-0000-0000871F0000}"/>
    <cellStyle name="Normal 29 26 3" xfId="8072" xr:uid="{00000000-0005-0000-0000-0000881F0000}"/>
    <cellStyle name="Normal 29 27" xfId="8073" xr:uid="{00000000-0005-0000-0000-0000891F0000}"/>
    <cellStyle name="Normal 29 3" xfId="8074" xr:uid="{00000000-0005-0000-0000-00008A1F0000}"/>
    <cellStyle name="Normal 29 3 2" xfId="8075" xr:uid="{00000000-0005-0000-0000-00008B1F0000}"/>
    <cellStyle name="Normal 29 3 2 2" xfId="8076" xr:uid="{00000000-0005-0000-0000-00008C1F0000}"/>
    <cellStyle name="Normal 29 3 3" xfId="8077" xr:uid="{00000000-0005-0000-0000-00008D1F0000}"/>
    <cellStyle name="Normal 29 4" xfId="8078" xr:uid="{00000000-0005-0000-0000-00008E1F0000}"/>
    <cellStyle name="Normal 29 4 2" xfId="8079" xr:uid="{00000000-0005-0000-0000-00008F1F0000}"/>
    <cellStyle name="Normal 29 4 2 2" xfId="8080" xr:uid="{00000000-0005-0000-0000-0000901F0000}"/>
    <cellStyle name="Normal 29 4 3" xfId="8081" xr:uid="{00000000-0005-0000-0000-0000911F0000}"/>
    <cellStyle name="Normal 29 5" xfId="8082" xr:uid="{00000000-0005-0000-0000-0000921F0000}"/>
    <cellStyle name="Normal 29 5 2" xfId="8083" xr:uid="{00000000-0005-0000-0000-0000931F0000}"/>
    <cellStyle name="Normal 29 5 2 2" xfId="8084" xr:uid="{00000000-0005-0000-0000-0000941F0000}"/>
    <cellStyle name="Normal 29 5 3" xfId="8085" xr:uid="{00000000-0005-0000-0000-0000951F0000}"/>
    <cellStyle name="Normal 29 6" xfId="8086" xr:uid="{00000000-0005-0000-0000-0000961F0000}"/>
    <cellStyle name="Normal 29 6 2" xfId="8087" xr:uid="{00000000-0005-0000-0000-0000971F0000}"/>
    <cellStyle name="Normal 29 6 2 2" xfId="8088" xr:uid="{00000000-0005-0000-0000-0000981F0000}"/>
    <cellStyle name="Normal 29 6 3" xfId="8089" xr:uid="{00000000-0005-0000-0000-0000991F0000}"/>
    <cellStyle name="Normal 29 7" xfId="8090" xr:uid="{00000000-0005-0000-0000-00009A1F0000}"/>
    <cellStyle name="Normal 29 7 2" xfId="8091" xr:uid="{00000000-0005-0000-0000-00009B1F0000}"/>
    <cellStyle name="Normal 29 7 2 2" xfId="8092" xr:uid="{00000000-0005-0000-0000-00009C1F0000}"/>
    <cellStyle name="Normal 29 7 3" xfId="8093" xr:uid="{00000000-0005-0000-0000-00009D1F0000}"/>
    <cellStyle name="Normal 29 8" xfId="8094" xr:uid="{00000000-0005-0000-0000-00009E1F0000}"/>
    <cellStyle name="Normal 29 8 2" xfId="8095" xr:uid="{00000000-0005-0000-0000-00009F1F0000}"/>
    <cellStyle name="Normal 29 8 2 2" xfId="8096" xr:uid="{00000000-0005-0000-0000-0000A01F0000}"/>
    <cellStyle name="Normal 29 8 3" xfId="8097" xr:uid="{00000000-0005-0000-0000-0000A11F0000}"/>
    <cellStyle name="Normal 29 9" xfId="8098" xr:uid="{00000000-0005-0000-0000-0000A21F0000}"/>
    <cellStyle name="Normal 29 9 2" xfId="8099" xr:uid="{00000000-0005-0000-0000-0000A31F0000}"/>
    <cellStyle name="Normal 29 9 2 2" xfId="8100" xr:uid="{00000000-0005-0000-0000-0000A41F0000}"/>
    <cellStyle name="Normal 29 9 3" xfId="8101" xr:uid="{00000000-0005-0000-0000-0000A51F0000}"/>
    <cellStyle name="Normal 3" xfId="2" xr:uid="{00000000-0005-0000-0000-0000A61F0000}"/>
    <cellStyle name="Normal 3 10" xfId="8103" xr:uid="{00000000-0005-0000-0000-0000A71F0000}"/>
    <cellStyle name="Normal 3 10 2" xfId="8104" xr:uid="{00000000-0005-0000-0000-0000A81F0000}"/>
    <cellStyle name="Normal 3 11" xfId="8105" xr:uid="{00000000-0005-0000-0000-0000A91F0000}"/>
    <cellStyle name="Normal 3 11 2" xfId="8106" xr:uid="{00000000-0005-0000-0000-0000AA1F0000}"/>
    <cellStyle name="Normal 3 12" xfId="8107" xr:uid="{00000000-0005-0000-0000-0000AB1F0000}"/>
    <cellStyle name="Normal 3 12 2" xfId="8108" xr:uid="{00000000-0005-0000-0000-0000AC1F0000}"/>
    <cellStyle name="Normal 3 13" xfId="8109" xr:uid="{00000000-0005-0000-0000-0000AD1F0000}"/>
    <cellStyle name="Normal 3 14" xfId="8110" xr:uid="{00000000-0005-0000-0000-0000AE1F0000}"/>
    <cellStyle name="Normal 3 15" xfId="8111" xr:uid="{00000000-0005-0000-0000-0000AF1F0000}"/>
    <cellStyle name="Normal 3 16" xfId="8112" xr:uid="{00000000-0005-0000-0000-0000B01F0000}"/>
    <cellStyle name="Normal 3 17" xfId="8113" xr:uid="{00000000-0005-0000-0000-0000B11F0000}"/>
    <cellStyle name="Normal 3 17 2" xfId="8114" xr:uid="{00000000-0005-0000-0000-0000B21F0000}"/>
    <cellStyle name="Normal 3 17 2 2" xfId="8115" xr:uid="{00000000-0005-0000-0000-0000B31F0000}"/>
    <cellStyle name="Normal 3 17 3" xfId="8116" xr:uid="{00000000-0005-0000-0000-0000B41F0000}"/>
    <cellStyle name="Normal 3 18" xfId="8102" xr:uid="{00000000-0005-0000-0000-0000B51F0000}"/>
    <cellStyle name="Normal 3 2" xfId="8117" xr:uid="{00000000-0005-0000-0000-0000B61F0000}"/>
    <cellStyle name="Normal 3 2 10" xfId="8118" xr:uid="{00000000-0005-0000-0000-0000B71F0000}"/>
    <cellStyle name="Normal 3 2 11" xfId="8119" xr:uid="{00000000-0005-0000-0000-0000B81F0000}"/>
    <cellStyle name="Normal 3 2 12" xfId="8120" xr:uid="{00000000-0005-0000-0000-0000B91F0000}"/>
    <cellStyle name="Normal 3 2 13" xfId="8121" xr:uid="{00000000-0005-0000-0000-0000BA1F0000}"/>
    <cellStyle name="Normal 3 2 14" xfId="8122" xr:uid="{00000000-0005-0000-0000-0000BB1F0000}"/>
    <cellStyle name="Normal 3 2 15" xfId="8123" xr:uid="{00000000-0005-0000-0000-0000BC1F0000}"/>
    <cellStyle name="Normal 3 2 16" xfId="8124" xr:uid="{00000000-0005-0000-0000-0000BD1F0000}"/>
    <cellStyle name="Normal 3 2 17" xfId="8125" xr:uid="{00000000-0005-0000-0000-0000BE1F0000}"/>
    <cellStyle name="Normal 3 2 18" xfId="8126" xr:uid="{00000000-0005-0000-0000-0000BF1F0000}"/>
    <cellStyle name="Normal 3 2 19" xfId="8127" xr:uid="{00000000-0005-0000-0000-0000C01F0000}"/>
    <cellStyle name="Normal 3 2 2" xfId="8128" xr:uid="{00000000-0005-0000-0000-0000C11F0000}"/>
    <cellStyle name="Normal 3 2 20" xfId="8129" xr:uid="{00000000-0005-0000-0000-0000C21F0000}"/>
    <cellStyle name="Normal 3 2 21" xfId="8130" xr:uid="{00000000-0005-0000-0000-0000C31F0000}"/>
    <cellStyle name="Normal 3 2 22" xfId="8131" xr:uid="{00000000-0005-0000-0000-0000C41F0000}"/>
    <cellStyle name="Normal 3 2 23" xfId="8132" xr:uid="{00000000-0005-0000-0000-0000C51F0000}"/>
    <cellStyle name="Normal 3 2 24" xfId="8133" xr:uid="{00000000-0005-0000-0000-0000C61F0000}"/>
    <cellStyle name="Normal 3 2 25" xfId="8134" xr:uid="{00000000-0005-0000-0000-0000C71F0000}"/>
    <cellStyle name="Normal 3 2 26" xfId="8135" xr:uid="{00000000-0005-0000-0000-0000C81F0000}"/>
    <cellStyle name="Normal 3 2 27" xfId="8136" xr:uid="{00000000-0005-0000-0000-0000C91F0000}"/>
    <cellStyle name="Normal 3 2 3" xfId="8137" xr:uid="{00000000-0005-0000-0000-0000CA1F0000}"/>
    <cellStyle name="Normal 3 2 3 2" xfId="8138" xr:uid="{00000000-0005-0000-0000-0000CB1F0000}"/>
    <cellStyle name="Normal 3 2 3 3" xfId="8139" xr:uid="{00000000-0005-0000-0000-0000CC1F0000}"/>
    <cellStyle name="Normal 3 2 4" xfId="8140" xr:uid="{00000000-0005-0000-0000-0000CD1F0000}"/>
    <cellStyle name="Normal 3 2 5" xfId="8141" xr:uid="{00000000-0005-0000-0000-0000CE1F0000}"/>
    <cellStyle name="Normal 3 2 6" xfId="8142" xr:uid="{00000000-0005-0000-0000-0000CF1F0000}"/>
    <cellStyle name="Normal 3 2 7" xfId="8143" xr:uid="{00000000-0005-0000-0000-0000D01F0000}"/>
    <cellStyle name="Normal 3 2 8" xfId="8144" xr:uid="{00000000-0005-0000-0000-0000D11F0000}"/>
    <cellStyle name="Normal 3 2 9" xfId="8145" xr:uid="{00000000-0005-0000-0000-0000D21F0000}"/>
    <cellStyle name="Normal 3 3" xfId="8146" xr:uid="{00000000-0005-0000-0000-0000D31F0000}"/>
    <cellStyle name="Normal 3 3 2" xfId="8147" xr:uid="{00000000-0005-0000-0000-0000D41F0000}"/>
    <cellStyle name="Normal 3 3 2 2" xfId="8148" xr:uid="{00000000-0005-0000-0000-0000D51F0000}"/>
    <cellStyle name="Normal 3 3 2 2 2" xfId="8149" xr:uid="{00000000-0005-0000-0000-0000D61F0000}"/>
    <cellStyle name="Normal 3 3 2 3" xfId="8150" xr:uid="{00000000-0005-0000-0000-0000D71F0000}"/>
    <cellStyle name="Normal 3 3 3" xfId="8151" xr:uid="{00000000-0005-0000-0000-0000D81F0000}"/>
    <cellStyle name="Normal 3 3 4" xfId="8152" xr:uid="{00000000-0005-0000-0000-0000D91F0000}"/>
    <cellStyle name="Normal 3 4" xfId="8153" xr:uid="{00000000-0005-0000-0000-0000DA1F0000}"/>
    <cellStyle name="Normal 3 4 2" xfId="8154" xr:uid="{00000000-0005-0000-0000-0000DB1F0000}"/>
    <cellStyle name="Normal 3 5" xfId="8155" xr:uid="{00000000-0005-0000-0000-0000DC1F0000}"/>
    <cellStyle name="Normal 3 5 2" xfId="8156" xr:uid="{00000000-0005-0000-0000-0000DD1F0000}"/>
    <cellStyle name="Normal 3 6" xfId="8157" xr:uid="{00000000-0005-0000-0000-0000DE1F0000}"/>
    <cellStyle name="Normal 3 6 2" xfId="8158" xr:uid="{00000000-0005-0000-0000-0000DF1F0000}"/>
    <cellStyle name="Normal 3 7" xfId="8159" xr:uid="{00000000-0005-0000-0000-0000E01F0000}"/>
    <cellStyle name="Normal 3 7 2" xfId="8160" xr:uid="{00000000-0005-0000-0000-0000E11F0000}"/>
    <cellStyle name="Normal 3 8" xfId="8161" xr:uid="{00000000-0005-0000-0000-0000E21F0000}"/>
    <cellStyle name="Normal 3 8 2" xfId="8162" xr:uid="{00000000-0005-0000-0000-0000E31F0000}"/>
    <cellStyle name="Normal 3 9" xfId="8163" xr:uid="{00000000-0005-0000-0000-0000E41F0000}"/>
    <cellStyle name="Normal 3 9 2" xfId="8164" xr:uid="{00000000-0005-0000-0000-0000E51F0000}"/>
    <cellStyle name="Normal 30" xfId="8165" xr:uid="{00000000-0005-0000-0000-0000E61F0000}"/>
    <cellStyle name="Normal 30 10" xfId="8166" xr:uid="{00000000-0005-0000-0000-0000E71F0000}"/>
    <cellStyle name="Normal 30 10 2" xfId="8167" xr:uid="{00000000-0005-0000-0000-0000E81F0000}"/>
    <cellStyle name="Normal 30 10 2 2" xfId="8168" xr:uid="{00000000-0005-0000-0000-0000E91F0000}"/>
    <cellStyle name="Normal 30 10 3" xfId="8169" xr:uid="{00000000-0005-0000-0000-0000EA1F0000}"/>
    <cellStyle name="Normal 30 11" xfId="8170" xr:uid="{00000000-0005-0000-0000-0000EB1F0000}"/>
    <cellStyle name="Normal 30 11 2" xfId="8171" xr:uid="{00000000-0005-0000-0000-0000EC1F0000}"/>
    <cellStyle name="Normal 30 11 2 2" xfId="8172" xr:uid="{00000000-0005-0000-0000-0000ED1F0000}"/>
    <cellStyle name="Normal 30 11 3" xfId="8173" xr:uid="{00000000-0005-0000-0000-0000EE1F0000}"/>
    <cellStyle name="Normal 30 12" xfId="8174" xr:uid="{00000000-0005-0000-0000-0000EF1F0000}"/>
    <cellStyle name="Normal 30 12 2" xfId="8175" xr:uid="{00000000-0005-0000-0000-0000F01F0000}"/>
    <cellStyle name="Normal 30 12 2 2" xfId="8176" xr:uid="{00000000-0005-0000-0000-0000F11F0000}"/>
    <cellStyle name="Normal 30 12 3" xfId="8177" xr:uid="{00000000-0005-0000-0000-0000F21F0000}"/>
    <cellStyle name="Normal 30 13" xfId="8178" xr:uid="{00000000-0005-0000-0000-0000F31F0000}"/>
    <cellStyle name="Normal 30 13 2" xfId="8179" xr:uid="{00000000-0005-0000-0000-0000F41F0000}"/>
    <cellStyle name="Normal 30 13 2 2" xfId="8180" xr:uid="{00000000-0005-0000-0000-0000F51F0000}"/>
    <cellStyle name="Normal 30 13 3" xfId="8181" xr:uid="{00000000-0005-0000-0000-0000F61F0000}"/>
    <cellStyle name="Normal 30 14" xfId="8182" xr:uid="{00000000-0005-0000-0000-0000F71F0000}"/>
    <cellStyle name="Normal 30 14 2" xfId="8183" xr:uid="{00000000-0005-0000-0000-0000F81F0000}"/>
    <cellStyle name="Normal 30 14 2 2" xfId="8184" xr:uid="{00000000-0005-0000-0000-0000F91F0000}"/>
    <cellStyle name="Normal 30 14 3" xfId="8185" xr:uid="{00000000-0005-0000-0000-0000FA1F0000}"/>
    <cellStyle name="Normal 30 15" xfId="8186" xr:uid="{00000000-0005-0000-0000-0000FB1F0000}"/>
    <cellStyle name="Normal 30 15 2" xfId="8187" xr:uid="{00000000-0005-0000-0000-0000FC1F0000}"/>
    <cellStyle name="Normal 30 15 2 2" xfId="8188" xr:uid="{00000000-0005-0000-0000-0000FD1F0000}"/>
    <cellStyle name="Normal 30 15 3" xfId="8189" xr:uid="{00000000-0005-0000-0000-0000FE1F0000}"/>
    <cellStyle name="Normal 30 16" xfId="8190" xr:uid="{00000000-0005-0000-0000-0000FF1F0000}"/>
    <cellStyle name="Normal 30 16 2" xfId="8191" xr:uid="{00000000-0005-0000-0000-000000200000}"/>
    <cellStyle name="Normal 30 16 2 2" xfId="8192" xr:uid="{00000000-0005-0000-0000-000001200000}"/>
    <cellStyle name="Normal 30 16 3" xfId="8193" xr:uid="{00000000-0005-0000-0000-000002200000}"/>
    <cellStyle name="Normal 30 17" xfId="8194" xr:uid="{00000000-0005-0000-0000-000003200000}"/>
    <cellStyle name="Normal 30 17 2" xfId="8195" xr:uid="{00000000-0005-0000-0000-000004200000}"/>
    <cellStyle name="Normal 30 17 2 2" xfId="8196" xr:uid="{00000000-0005-0000-0000-000005200000}"/>
    <cellStyle name="Normal 30 17 3" xfId="8197" xr:uid="{00000000-0005-0000-0000-000006200000}"/>
    <cellStyle name="Normal 30 18" xfId="8198" xr:uid="{00000000-0005-0000-0000-000007200000}"/>
    <cellStyle name="Normal 30 18 2" xfId="8199" xr:uid="{00000000-0005-0000-0000-000008200000}"/>
    <cellStyle name="Normal 30 18 2 2" xfId="8200" xr:uid="{00000000-0005-0000-0000-000009200000}"/>
    <cellStyle name="Normal 30 18 3" xfId="8201" xr:uid="{00000000-0005-0000-0000-00000A200000}"/>
    <cellStyle name="Normal 30 19" xfId="8202" xr:uid="{00000000-0005-0000-0000-00000B200000}"/>
    <cellStyle name="Normal 30 19 2" xfId="8203" xr:uid="{00000000-0005-0000-0000-00000C200000}"/>
    <cellStyle name="Normal 30 19 2 2" xfId="8204" xr:uid="{00000000-0005-0000-0000-00000D200000}"/>
    <cellStyle name="Normal 30 19 3" xfId="8205" xr:uid="{00000000-0005-0000-0000-00000E200000}"/>
    <cellStyle name="Normal 30 2" xfId="8206" xr:uid="{00000000-0005-0000-0000-00000F200000}"/>
    <cellStyle name="Normal 30 2 2" xfId="8207" xr:uid="{00000000-0005-0000-0000-000010200000}"/>
    <cellStyle name="Normal 30 2 2 2" xfId="8208" xr:uid="{00000000-0005-0000-0000-000011200000}"/>
    <cellStyle name="Normal 30 2 3" xfId="8209" xr:uid="{00000000-0005-0000-0000-000012200000}"/>
    <cellStyle name="Normal 30 20" xfId="8210" xr:uid="{00000000-0005-0000-0000-000013200000}"/>
    <cellStyle name="Normal 30 20 2" xfId="8211" xr:uid="{00000000-0005-0000-0000-000014200000}"/>
    <cellStyle name="Normal 30 20 2 2" xfId="8212" xr:uid="{00000000-0005-0000-0000-000015200000}"/>
    <cellStyle name="Normal 30 20 3" xfId="8213" xr:uid="{00000000-0005-0000-0000-000016200000}"/>
    <cellStyle name="Normal 30 21" xfId="8214" xr:uid="{00000000-0005-0000-0000-000017200000}"/>
    <cellStyle name="Normal 30 21 2" xfId="8215" xr:uid="{00000000-0005-0000-0000-000018200000}"/>
    <cellStyle name="Normal 30 21 2 2" xfId="8216" xr:uid="{00000000-0005-0000-0000-000019200000}"/>
    <cellStyle name="Normal 30 21 3" xfId="8217" xr:uid="{00000000-0005-0000-0000-00001A200000}"/>
    <cellStyle name="Normal 30 22" xfId="8218" xr:uid="{00000000-0005-0000-0000-00001B200000}"/>
    <cellStyle name="Normal 30 22 2" xfId="8219" xr:uid="{00000000-0005-0000-0000-00001C200000}"/>
    <cellStyle name="Normal 30 22 2 2" xfId="8220" xr:uid="{00000000-0005-0000-0000-00001D200000}"/>
    <cellStyle name="Normal 30 22 3" xfId="8221" xr:uid="{00000000-0005-0000-0000-00001E200000}"/>
    <cellStyle name="Normal 30 23" xfId="8222" xr:uid="{00000000-0005-0000-0000-00001F200000}"/>
    <cellStyle name="Normal 30 23 2" xfId="8223" xr:uid="{00000000-0005-0000-0000-000020200000}"/>
    <cellStyle name="Normal 30 23 2 2" xfId="8224" xr:uid="{00000000-0005-0000-0000-000021200000}"/>
    <cellStyle name="Normal 30 23 3" xfId="8225" xr:uid="{00000000-0005-0000-0000-000022200000}"/>
    <cellStyle name="Normal 30 24" xfId="8226" xr:uid="{00000000-0005-0000-0000-000023200000}"/>
    <cellStyle name="Normal 30 24 2" xfId="8227" xr:uid="{00000000-0005-0000-0000-000024200000}"/>
    <cellStyle name="Normal 30 24 2 2" xfId="8228" xr:uid="{00000000-0005-0000-0000-000025200000}"/>
    <cellStyle name="Normal 30 24 3" xfId="8229" xr:uid="{00000000-0005-0000-0000-000026200000}"/>
    <cellStyle name="Normal 30 25" xfId="8230" xr:uid="{00000000-0005-0000-0000-000027200000}"/>
    <cellStyle name="Normal 30 25 2" xfId="8231" xr:uid="{00000000-0005-0000-0000-000028200000}"/>
    <cellStyle name="Normal 30 25 2 2" xfId="8232" xr:uid="{00000000-0005-0000-0000-000029200000}"/>
    <cellStyle name="Normal 30 25 3" xfId="8233" xr:uid="{00000000-0005-0000-0000-00002A200000}"/>
    <cellStyle name="Normal 30 26" xfId="8234" xr:uid="{00000000-0005-0000-0000-00002B200000}"/>
    <cellStyle name="Normal 30 26 2" xfId="8235" xr:uid="{00000000-0005-0000-0000-00002C200000}"/>
    <cellStyle name="Normal 30 26 2 2" xfId="8236" xr:uid="{00000000-0005-0000-0000-00002D200000}"/>
    <cellStyle name="Normal 30 26 3" xfId="8237" xr:uid="{00000000-0005-0000-0000-00002E200000}"/>
    <cellStyle name="Normal 30 27" xfId="8238" xr:uid="{00000000-0005-0000-0000-00002F200000}"/>
    <cellStyle name="Normal 30 3" xfId="8239" xr:uid="{00000000-0005-0000-0000-000030200000}"/>
    <cellStyle name="Normal 30 3 2" xfId="8240" xr:uid="{00000000-0005-0000-0000-000031200000}"/>
    <cellStyle name="Normal 30 3 2 2" xfId="8241" xr:uid="{00000000-0005-0000-0000-000032200000}"/>
    <cellStyle name="Normal 30 3 3" xfId="8242" xr:uid="{00000000-0005-0000-0000-000033200000}"/>
    <cellStyle name="Normal 30 4" xfId="8243" xr:uid="{00000000-0005-0000-0000-000034200000}"/>
    <cellStyle name="Normal 30 4 2" xfId="8244" xr:uid="{00000000-0005-0000-0000-000035200000}"/>
    <cellStyle name="Normal 30 4 2 2" xfId="8245" xr:uid="{00000000-0005-0000-0000-000036200000}"/>
    <cellStyle name="Normal 30 4 3" xfId="8246" xr:uid="{00000000-0005-0000-0000-000037200000}"/>
    <cellStyle name="Normal 30 5" xfId="8247" xr:uid="{00000000-0005-0000-0000-000038200000}"/>
    <cellStyle name="Normal 30 5 2" xfId="8248" xr:uid="{00000000-0005-0000-0000-000039200000}"/>
    <cellStyle name="Normal 30 5 2 2" xfId="8249" xr:uid="{00000000-0005-0000-0000-00003A200000}"/>
    <cellStyle name="Normal 30 5 3" xfId="8250" xr:uid="{00000000-0005-0000-0000-00003B200000}"/>
    <cellStyle name="Normal 30 6" xfId="8251" xr:uid="{00000000-0005-0000-0000-00003C200000}"/>
    <cellStyle name="Normal 30 6 2" xfId="8252" xr:uid="{00000000-0005-0000-0000-00003D200000}"/>
    <cellStyle name="Normal 30 6 2 2" xfId="8253" xr:uid="{00000000-0005-0000-0000-00003E200000}"/>
    <cellStyle name="Normal 30 6 3" xfId="8254" xr:uid="{00000000-0005-0000-0000-00003F200000}"/>
    <cellStyle name="Normal 30 7" xfId="8255" xr:uid="{00000000-0005-0000-0000-000040200000}"/>
    <cellStyle name="Normal 30 7 2" xfId="8256" xr:uid="{00000000-0005-0000-0000-000041200000}"/>
    <cellStyle name="Normal 30 7 2 2" xfId="8257" xr:uid="{00000000-0005-0000-0000-000042200000}"/>
    <cellStyle name="Normal 30 7 3" xfId="8258" xr:uid="{00000000-0005-0000-0000-000043200000}"/>
    <cellStyle name="Normal 30 8" xfId="8259" xr:uid="{00000000-0005-0000-0000-000044200000}"/>
    <cellStyle name="Normal 30 8 2" xfId="8260" xr:uid="{00000000-0005-0000-0000-000045200000}"/>
    <cellStyle name="Normal 30 8 2 2" xfId="8261" xr:uid="{00000000-0005-0000-0000-000046200000}"/>
    <cellStyle name="Normal 30 8 3" xfId="8262" xr:uid="{00000000-0005-0000-0000-000047200000}"/>
    <cellStyle name="Normal 30 9" xfId="8263" xr:uid="{00000000-0005-0000-0000-000048200000}"/>
    <cellStyle name="Normal 30 9 2" xfId="8264" xr:uid="{00000000-0005-0000-0000-000049200000}"/>
    <cellStyle name="Normal 30 9 2 2" xfId="8265" xr:uid="{00000000-0005-0000-0000-00004A200000}"/>
    <cellStyle name="Normal 30 9 3" xfId="8266" xr:uid="{00000000-0005-0000-0000-00004B200000}"/>
    <cellStyle name="Normal 31" xfId="8267" xr:uid="{00000000-0005-0000-0000-00004C200000}"/>
    <cellStyle name="Normal 32" xfId="8268" xr:uid="{00000000-0005-0000-0000-00004D200000}"/>
    <cellStyle name="Normal 32 10" xfId="8269" xr:uid="{00000000-0005-0000-0000-00004E200000}"/>
    <cellStyle name="Normal 32 10 2" xfId="8270" xr:uid="{00000000-0005-0000-0000-00004F200000}"/>
    <cellStyle name="Normal 32 10 2 2" xfId="8271" xr:uid="{00000000-0005-0000-0000-000050200000}"/>
    <cellStyle name="Normal 32 10 3" xfId="8272" xr:uid="{00000000-0005-0000-0000-000051200000}"/>
    <cellStyle name="Normal 32 11" xfId="8273" xr:uid="{00000000-0005-0000-0000-000052200000}"/>
    <cellStyle name="Normal 32 11 2" xfId="8274" xr:uid="{00000000-0005-0000-0000-000053200000}"/>
    <cellStyle name="Normal 32 11 2 2" xfId="8275" xr:uid="{00000000-0005-0000-0000-000054200000}"/>
    <cellStyle name="Normal 32 11 3" xfId="8276" xr:uid="{00000000-0005-0000-0000-000055200000}"/>
    <cellStyle name="Normal 32 12" xfId="8277" xr:uid="{00000000-0005-0000-0000-000056200000}"/>
    <cellStyle name="Normal 32 12 2" xfId="8278" xr:uid="{00000000-0005-0000-0000-000057200000}"/>
    <cellStyle name="Normal 32 12 2 2" xfId="8279" xr:uid="{00000000-0005-0000-0000-000058200000}"/>
    <cellStyle name="Normal 32 12 3" xfId="8280" xr:uid="{00000000-0005-0000-0000-000059200000}"/>
    <cellStyle name="Normal 32 13" xfId="8281" xr:uid="{00000000-0005-0000-0000-00005A200000}"/>
    <cellStyle name="Normal 32 13 2" xfId="8282" xr:uid="{00000000-0005-0000-0000-00005B200000}"/>
    <cellStyle name="Normal 32 13 2 2" xfId="8283" xr:uid="{00000000-0005-0000-0000-00005C200000}"/>
    <cellStyle name="Normal 32 13 3" xfId="8284" xr:uid="{00000000-0005-0000-0000-00005D200000}"/>
    <cellStyle name="Normal 32 14" xfId="8285" xr:uid="{00000000-0005-0000-0000-00005E200000}"/>
    <cellStyle name="Normal 32 14 2" xfId="8286" xr:uid="{00000000-0005-0000-0000-00005F200000}"/>
    <cellStyle name="Normal 32 14 2 2" xfId="8287" xr:uid="{00000000-0005-0000-0000-000060200000}"/>
    <cellStyle name="Normal 32 14 3" xfId="8288" xr:uid="{00000000-0005-0000-0000-000061200000}"/>
    <cellStyle name="Normal 32 15" xfId="8289" xr:uid="{00000000-0005-0000-0000-000062200000}"/>
    <cellStyle name="Normal 32 15 2" xfId="8290" xr:uid="{00000000-0005-0000-0000-000063200000}"/>
    <cellStyle name="Normal 32 15 2 2" xfId="8291" xr:uid="{00000000-0005-0000-0000-000064200000}"/>
    <cellStyle name="Normal 32 15 3" xfId="8292" xr:uid="{00000000-0005-0000-0000-000065200000}"/>
    <cellStyle name="Normal 32 16" xfId="8293" xr:uid="{00000000-0005-0000-0000-000066200000}"/>
    <cellStyle name="Normal 32 16 2" xfId="8294" xr:uid="{00000000-0005-0000-0000-000067200000}"/>
    <cellStyle name="Normal 32 16 2 2" xfId="8295" xr:uid="{00000000-0005-0000-0000-000068200000}"/>
    <cellStyle name="Normal 32 16 3" xfId="8296" xr:uid="{00000000-0005-0000-0000-000069200000}"/>
    <cellStyle name="Normal 32 17" xfId="8297" xr:uid="{00000000-0005-0000-0000-00006A200000}"/>
    <cellStyle name="Normal 32 17 2" xfId="8298" xr:uid="{00000000-0005-0000-0000-00006B200000}"/>
    <cellStyle name="Normal 32 17 2 2" xfId="8299" xr:uid="{00000000-0005-0000-0000-00006C200000}"/>
    <cellStyle name="Normal 32 17 3" xfId="8300" xr:uid="{00000000-0005-0000-0000-00006D200000}"/>
    <cellStyle name="Normal 32 18" xfId="8301" xr:uid="{00000000-0005-0000-0000-00006E200000}"/>
    <cellStyle name="Normal 32 18 2" xfId="8302" xr:uid="{00000000-0005-0000-0000-00006F200000}"/>
    <cellStyle name="Normal 32 18 2 2" xfId="8303" xr:uid="{00000000-0005-0000-0000-000070200000}"/>
    <cellStyle name="Normal 32 18 3" xfId="8304" xr:uid="{00000000-0005-0000-0000-000071200000}"/>
    <cellStyle name="Normal 32 19" xfId="8305" xr:uid="{00000000-0005-0000-0000-000072200000}"/>
    <cellStyle name="Normal 32 19 2" xfId="8306" xr:uid="{00000000-0005-0000-0000-000073200000}"/>
    <cellStyle name="Normal 32 19 2 2" xfId="8307" xr:uid="{00000000-0005-0000-0000-000074200000}"/>
    <cellStyle name="Normal 32 19 3" xfId="8308" xr:uid="{00000000-0005-0000-0000-000075200000}"/>
    <cellStyle name="Normal 32 2" xfId="8309" xr:uid="{00000000-0005-0000-0000-000076200000}"/>
    <cellStyle name="Normal 32 2 2" xfId="8310" xr:uid="{00000000-0005-0000-0000-000077200000}"/>
    <cellStyle name="Normal 32 2 2 2" xfId="8311" xr:uid="{00000000-0005-0000-0000-000078200000}"/>
    <cellStyle name="Normal 32 2 3" xfId="8312" xr:uid="{00000000-0005-0000-0000-000079200000}"/>
    <cellStyle name="Normal 32 20" xfId="8313" xr:uid="{00000000-0005-0000-0000-00007A200000}"/>
    <cellStyle name="Normal 32 20 2" xfId="8314" xr:uid="{00000000-0005-0000-0000-00007B200000}"/>
    <cellStyle name="Normal 32 20 2 2" xfId="8315" xr:uid="{00000000-0005-0000-0000-00007C200000}"/>
    <cellStyle name="Normal 32 20 3" xfId="8316" xr:uid="{00000000-0005-0000-0000-00007D200000}"/>
    <cellStyle name="Normal 32 21" xfId="8317" xr:uid="{00000000-0005-0000-0000-00007E200000}"/>
    <cellStyle name="Normal 32 21 2" xfId="8318" xr:uid="{00000000-0005-0000-0000-00007F200000}"/>
    <cellStyle name="Normal 32 21 2 2" xfId="8319" xr:uid="{00000000-0005-0000-0000-000080200000}"/>
    <cellStyle name="Normal 32 21 3" xfId="8320" xr:uid="{00000000-0005-0000-0000-000081200000}"/>
    <cellStyle name="Normal 32 22" xfId="8321" xr:uid="{00000000-0005-0000-0000-000082200000}"/>
    <cellStyle name="Normal 32 22 2" xfId="8322" xr:uid="{00000000-0005-0000-0000-000083200000}"/>
    <cellStyle name="Normal 32 22 2 2" xfId="8323" xr:uid="{00000000-0005-0000-0000-000084200000}"/>
    <cellStyle name="Normal 32 22 3" xfId="8324" xr:uid="{00000000-0005-0000-0000-000085200000}"/>
    <cellStyle name="Normal 32 3" xfId="8325" xr:uid="{00000000-0005-0000-0000-000086200000}"/>
    <cellStyle name="Normal 32 3 2" xfId="8326" xr:uid="{00000000-0005-0000-0000-000087200000}"/>
    <cellStyle name="Normal 32 3 2 2" xfId="8327" xr:uid="{00000000-0005-0000-0000-000088200000}"/>
    <cellStyle name="Normal 32 3 3" xfId="8328" xr:uid="{00000000-0005-0000-0000-000089200000}"/>
    <cellStyle name="Normal 32 4" xfId="8329" xr:uid="{00000000-0005-0000-0000-00008A200000}"/>
    <cellStyle name="Normal 32 4 2" xfId="8330" xr:uid="{00000000-0005-0000-0000-00008B200000}"/>
    <cellStyle name="Normal 32 4 2 2" xfId="8331" xr:uid="{00000000-0005-0000-0000-00008C200000}"/>
    <cellStyle name="Normal 32 4 3" xfId="8332" xr:uid="{00000000-0005-0000-0000-00008D200000}"/>
    <cellStyle name="Normal 32 5" xfId="8333" xr:uid="{00000000-0005-0000-0000-00008E200000}"/>
    <cellStyle name="Normal 32 5 2" xfId="8334" xr:uid="{00000000-0005-0000-0000-00008F200000}"/>
    <cellStyle name="Normal 32 5 2 2" xfId="8335" xr:uid="{00000000-0005-0000-0000-000090200000}"/>
    <cellStyle name="Normal 32 5 3" xfId="8336" xr:uid="{00000000-0005-0000-0000-000091200000}"/>
    <cellStyle name="Normal 32 6" xfId="8337" xr:uid="{00000000-0005-0000-0000-000092200000}"/>
    <cellStyle name="Normal 32 6 2" xfId="8338" xr:uid="{00000000-0005-0000-0000-000093200000}"/>
    <cellStyle name="Normal 32 6 2 2" xfId="8339" xr:uid="{00000000-0005-0000-0000-000094200000}"/>
    <cellStyle name="Normal 32 6 3" xfId="8340" xr:uid="{00000000-0005-0000-0000-000095200000}"/>
    <cellStyle name="Normal 32 7" xfId="8341" xr:uid="{00000000-0005-0000-0000-000096200000}"/>
    <cellStyle name="Normal 32 7 2" xfId="8342" xr:uid="{00000000-0005-0000-0000-000097200000}"/>
    <cellStyle name="Normal 32 7 2 2" xfId="8343" xr:uid="{00000000-0005-0000-0000-000098200000}"/>
    <cellStyle name="Normal 32 7 3" xfId="8344" xr:uid="{00000000-0005-0000-0000-000099200000}"/>
    <cellStyle name="Normal 32 8" xfId="8345" xr:uid="{00000000-0005-0000-0000-00009A200000}"/>
    <cellStyle name="Normal 32 8 2" xfId="8346" xr:uid="{00000000-0005-0000-0000-00009B200000}"/>
    <cellStyle name="Normal 32 8 2 2" xfId="8347" xr:uid="{00000000-0005-0000-0000-00009C200000}"/>
    <cellStyle name="Normal 32 8 3" xfId="8348" xr:uid="{00000000-0005-0000-0000-00009D200000}"/>
    <cellStyle name="Normal 32 9" xfId="8349" xr:uid="{00000000-0005-0000-0000-00009E200000}"/>
    <cellStyle name="Normal 32 9 2" xfId="8350" xr:uid="{00000000-0005-0000-0000-00009F200000}"/>
    <cellStyle name="Normal 32 9 2 2" xfId="8351" xr:uid="{00000000-0005-0000-0000-0000A0200000}"/>
    <cellStyle name="Normal 32 9 3" xfId="8352" xr:uid="{00000000-0005-0000-0000-0000A1200000}"/>
    <cellStyle name="Normal 33" xfId="8353" xr:uid="{00000000-0005-0000-0000-0000A2200000}"/>
    <cellStyle name="Normal 34" xfId="8354" xr:uid="{00000000-0005-0000-0000-0000A3200000}"/>
    <cellStyle name="Normal 35" xfId="8355" xr:uid="{00000000-0005-0000-0000-0000A4200000}"/>
    <cellStyle name="Normal 36" xfId="8356" xr:uid="{00000000-0005-0000-0000-0000A5200000}"/>
    <cellStyle name="Normal 37" xfId="8357" xr:uid="{00000000-0005-0000-0000-0000A6200000}"/>
    <cellStyle name="Normal 38" xfId="8358" xr:uid="{00000000-0005-0000-0000-0000A7200000}"/>
    <cellStyle name="Normal 39" xfId="8359" xr:uid="{00000000-0005-0000-0000-0000A8200000}"/>
    <cellStyle name="Normal 39 2" xfId="8360" xr:uid="{00000000-0005-0000-0000-0000A9200000}"/>
    <cellStyle name="Normal 39 3" xfId="8361" xr:uid="{00000000-0005-0000-0000-0000AA200000}"/>
    <cellStyle name="Normal 39 4" xfId="8362" xr:uid="{00000000-0005-0000-0000-0000AB200000}"/>
    <cellStyle name="Normal 39 5" xfId="8363" xr:uid="{00000000-0005-0000-0000-0000AC200000}"/>
    <cellStyle name="Normal 39 6" xfId="8364" xr:uid="{00000000-0005-0000-0000-0000AD200000}"/>
    <cellStyle name="Normal 4" xfId="8365" xr:uid="{00000000-0005-0000-0000-0000AE200000}"/>
    <cellStyle name="Normal 4 10" xfId="8366" xr:uid="{00000000-0005-0000-0000-0000AF200000}"/>
    <cellStyle name="Normal 4 10 2" xfId="8367" xr:uid="{00000000-0005-0000-0000-0000B0200000}"/>
    <cellStyle name="Normal 4 11" xfId="8368" xr:uid="{00000000-0005-0000-0000-0000B1200000}"/>
    <cellStyle name="Normal 4 11 2" xfId="8369" xr:uid="{00000000-0005-0000-0000-0000B2200000}"/>
    <cellStyle name="Normal 4 12" xfId="8370" xr:uid="{00000000-0005-0000-0000-0000B3200000}"/>
    <cellStyle name="Normal 4 12 2" xfId="8371" xr:uid="{00000000-0005-0000-0000-0000B4200000}"/>
    <cellStyle name="Normal 4 12 2 2" xfId="8372" xr:uid="{00000000-0005-0000-0000-0000B5200000}"/>
    <cellStyle name="Normal 4 12 2 2 2" xfId="8373" xr:uid="{00000000-0005-0000-0000-0000B6200000}"/>
    <cellStyle name="Normal 4 12 2 2 2 2" xfId="8374" xr:uid="{00000000-0005-0000-0000-0000B7200000}"/>
    <cellStyle name="Normal 4 12 2 2 2 2 2" xfId="8375" xr:uid="{00000000-0005-0000-0000-0000B8200000}"/>
    <cellStyle name="Normal 4 12 2 2 2 3" xfId="8376" xr:uid="{00000000-0005-0000-0000-0000B9200000}"/>
    <cellStyle name="Normal 4 12 2 2 3" xfId="8377" xr:uid="{00000000-0005-0000-0000-0000BA200000}"/>
    <cellStyle name="Normal 4 12 2 2 3 2" xfId="8378" xr:uid="{00000000-0005-0000-0000-0000BB200000}"/>
    <cellStyle name="Normal 4 12 2 2 4" xfId="8379" xr:uid="{00000000-0005-0000-0000-0000BC200000}"/>
    <cellStyle name="Normal 4 12 2 3" xfId="8380" xr:uid="{00000000-0005-0000-0000-0000BD200000}"/>
    <cellStyle name="Normal 4 12 2 3 2" xfId="8381" xr:uid="{00000000-0005-0000-0000-0000BE200000}"/>
    <cellStyle name="Normal 4 12 2 3 2 2" xfId="8382" xr:uid="{00000000-0005-0000-0000-0000BF200000}"/>
    <cellStyle name="Normal 4 12 2 3 3" xfId="8383" xr:uid="{00000000-0005-0000-0000-0000C0200000}"/>
    <cellStyle name="Normal 4 12 2 4" xfId="8384" xr:uid="{00000000-0005-0000-0000-0000C1200000}"/>
    <cellStyle name="Normal 4 12 2 4 2" xfId="8385" xr:uid="{00000000-0005-0000-0000-0000C2200000}"/>
    <cellStyle name="Normal 4 12 2 5" xfId="8386" xr:uid="{00000000-0005-0000-0000-0000C3200000}"/>
    <cellStyle name="Normal 4 12 3" xfId="8387" xr:uid="{00000000-0005-0000-0000-0000C4200000}"/>
    <cellStyle name="Normal 4 12 3 2" xfId="8388" xr:uid="{00000000-0005-0000-0000-0000C5200000}"/>
    <cellStyle name="Normal 4 12 3 2 2" xfId="8389" xr:uid="{00000000-0005-0000-0000-0000C6200000}"/>
    <cellStyle name="Normal 4 12 3 2 2 2" xfId="8390" xr:uid="{00000000-0005-0000-0000-0000C7200000}"/>
    <cellStyle name="Normal 4 12 3 2 3" xfId="8391" xr:uid="{00000000-0005-0000-0000-0000C8200000}"/>
    <cellStyle name="Normal 4 12 3 3" xfId="8392" xr:uid="{00000000-0005-0000-0000-0000C9200000}"/>
    <cellStyle name="Normal 4 12 3 3 2" xfId="8393" xr:uid="{00000000-0005-0000-0000-0000CA200000}"/>
    <cellStyle name="Normal 4 12 3 4" xfId="8394" xr:uid="{00000000-0005-0000-0000-0000CB200000}"/>
    <cellStyle name="Normal 4 12 4" xfId="8395" xr:uid="{00000000-0005-0000-0000-0000CC200000}"/>
    <cellStyle name="Normal 4 12 4 2" xfId="8396" xr:uid="{00000000-0005-0000-0000-0000CD200000}"/>
    <cellStyle name="Normal 4 12 4 2 2" xfId="8397" xr:uid="{00000000-0005-0000-0000-0000CE200000}"/>
    <cellStyle name="Normal 4 12 4 3" xfId="8398" xr:uid="{00000000-0005-0000-0000-0000CF200000}"/>
    <cellStyle name="Normal 4 12 5" xfId="8399" xr:uid="{00000000-0005-0000-0000-0000D0200000}"/>
    <cellStyle name="Normal 4 12 5 2" xfId="8400" xr:uid="{00000000-0005-0000-0000-0000D1200000}"/>
    <cellStyle name="Normal 4 12 5 2 2" xfId="8401" xr:uid="{00000000-0005-0000-0000-0000D2200000}"/>
    <cellStyle name="Normal 4 12 5 3" xfId="8402" xr:uid="{00000000-0005-0000-0000-0000D3200000}"/>
    <cellStyle name="Normal 4 12 6" xfId="8403" xr:uid="{00000000-0005-0000-0000-0000D4200000}"/>
    <cellStyle name="Normal 4 12 6 2" xfId="8404" xr:uid="{00000000-0005-0000-0000-0000D5200000}"/>
    <cellStyle name="Normal 4 12 7" xfId="8405" xr:uid="{00000000-0005-0000-0000-0000D6200000}"/>
    <cellStyle name="Normal 4 13" xfId="8406" xr:uid="{00000000-0005-0000-0000-0000D7200000}"/>
    <cellStyle name="Normal 4 13 2" xfId="8407" xr:uid="{00000000-0005-0000-0000-0000D8200000}"/>
    <cellStyle name="Normal 4 13 2 2" xfId="8408" xr:uid="{00000000-0005-0000-0000-0000D9200000}"/>
    <cellStyle name="Normal 4 13 2 2 2" xfId="8409" xr:uid="{00000000-0005-0000-0000-0000DA200000}"/>
    <cellStyle name="Normal 4 13 2 2 2 2" xfId="8410" xr:uid="{00000000-0005-0000-0000-0000DB200000}"/>
    <cellStyle name="Normal 4 13 2 2 3" xfId="8411" xr:uid="{00000000-0005-0000-0000-0000DC200000}"/>
    <cellStyle name="Normal 4 13 2 3" xfId="8412" xr:uid="{00000000-0005-0000-0000-0000DD200000}"/>
    <cellStyle name="Normal 4 13 2 3 2" xfId="8413" xr:uid="{00000000-0005-0000-0000-0000DE200000}"/>
    <cellStyle name="Normal 4 13 2 4" xfId="8414" xr:uid="{00000000-0005-0000-0000-0000DF200000}"/>
    <cellStyle name="Normal 4 13 3" xfId="8415" xr:uid="{00000000-0005-0000-0000-0000E0200000}"/>
    <cellStyle name="Normal 4 13 3 2" xfId="8416" xr:uid="{00000000-0005-0000-0000-0000E1200000}"/>
    <cellStyle name="Normal 4 13 3 2 2" xfId="8417" xr:uid="{00000000-0005-0000-0000-0000E2200000}"/>
    <cellStyle name="Normal 4 13 3 3" xfId="8418" xr:uid="{00000000-0005-0000-0000-0000E3200000}"/>
    <cellStyle name="Normal 4 13 4" xfId="8419" xr:uid="{00000000-0005-0000-0000-0000E4200000}"/>
    <cellStyle name="Normal 4 13 4 2" xfId="8420" xr:uid="{00000000-0005-0000-0000-0000E5200000}"/>
    <cellStyle name="Normal 4 13 4 2 2" xfId="8421" xr:uid="{00000000-0005-0000-0000-0000E6200000}"/>
    <cellStyle name="Normal 4 13 4 3" xfId="8422" xr:uid="{00000000-0005-0000-0000-0000E7200000}"/>
    <cellStyle name="Normal 4 13 5" xfId="8423" xr:uid="{00000000-0005-0000-0000-0000E8200000}"/>
    <cellStyle name="Normal 4 13 5 2" xfId="8424" xr:uid="{00000000-0005-0000-0000-0000E9200000}"/>
    <cellStyle name="Normal 4 13 6" xfId="8425" xr:uid="{00000000-0005-0000-0000-0000EA200000}"/>
    <cellStyle name="Normal 4 14" xfId="8426" xr:uid="{00000000-0005-0000-0000-0000EB200000}"/>
    <cellStyle name="Normal 4 14 2" xfId="8427" xr:uid="{00000000-0005-0000-0000-0000EC200000}"/>
    <cellStyle name="Normal 4 14 2 2" xfId="8428" xr:uid="{00000000-0005-0000-0000-0000ED200000}"/>
    <cellStyle name="Normal 4 14 2 2 2" xfId="8429" xr:uid="{00000000-0005-0000-0000-0000EE200000}"/>
    <cellStyle name="Normal 4 14 2 3" xfId="8430" xr:uid="{00000000-0005-0000-0000-0000EF200000}"/>
    <cellStyle name="Normal 4 14 3" xfId="8431" xr:uid="{00000000-0005-0000-0000-0000F0200000}"/>
    <cellStyle name="Normal 4 14 3 2" xfId="8432" xr:uid="{00000000-0005-0000-0000-0000F1200000}"/>
    <cellStyle name="Normal 4 14 3 2 2" xfId="8433" xr:uid="{00000000-0005-0000-0000-0000F2200000}"/>
    <cellStyle name="Normal 4 14 3 3" xfId="8434" xr:uid="{00000000-0005-0000-0000-0000F3200000}"/>
    <cellStyle name="Normal 4 14 4" xfId="8435" xr:uid="{00000000-0005-0000-0000-0000F4200000}"/>
    <cellStyle name="Normal 4 14 4 2" xfId="8436" xr:uid="{00000000-0005-0000-0000-0000F5200000}"/>
    <cellStyle name="Normal 4 14 5" xfId="8437" xr:uid="{00000000-0005-0000-0000-0000F6200000}"/>
    <cellStyle name="Normal 4 15" xfId="8438" xr:uid="{00000000-0005-0000-0000-0000F7200000}"/>
    <cellStyle name="Normal 4 15 2" xfId="8439" xr:uid="{00000000-0005-0000-0000-0000F8200000}"/>
    <cellStyle name="Normal 4 15 2 2" xfId="8440" xr:uid="{00000000-0005-0000-0000-0000F9200000}"/>
    <cellStyle name="Normal 4 15 2 2 2" xfId="8441" xr:uid="{00000000-0005-0000-0000-0000FA200000}"/>
    <cellStyle name="Normal 4 15 2 3" xfId="8442" xr:uid="{00000000-0005-0000-0000-0000FB200000}"/>
    <cellStyle name="Normal 4 15 3" xfId="8443" xr:uid="{00000000-0005-0000-0000-0000FC200000}"/>
    <cellStyle name="Normal 4 15 3 2" xfId="8444" xr:uid="{00000000-0005-0000-0000-0000FD200000}"/>
    <cellStyle name="Normal 4 15 4" xfId="8445" xr:uid="{00000000-0005-0000-0000-0000FE200000}"/>
    <cellStyle name="Normal 4 16" xfId="8446" xr:uid="{00000000-0005-0000-0000-0000FF200000}"/>
    <cellStyle name="Normal 4 16 2" xfId="8447" xr:uid="{00000000-0005-0000-0000-000000210000}"/>
    <cellStyle name="Normal 4 16 2 2" xfId="8448" xr:uid="{00000000-0005-0000-0000-000001210000}"/>
    <cellStyle name="Normal 4 16 2 2 2" xfId="8449" xr:uid="{00000000-0005-0000-0000-000002210000}"/>
    <cellStyle name="Normal 4 16 2 3" xfId="8450" xr:uid="{00000000-0005-0000-0000-000003210000}"/>
    <cellStyle name="Normal 4 16 3" xfId="8451" xr:uid="{00000000-0005-0000-0000-000004210000}"/>
    <cellStyle name="Normal 4 16 4" xfId="8452" xr:uid="{00000000-0005-0000-0000-000005210000}"/>
    <cellStyle name="Normal 4 16 4 2" xfId="8453" xr:uid="{00000000-0005-0000-0000-000006210000}"/>
    <cellStyle name="Normal 4 17" xfId="8454" xr:uid="{00000000-0005-0000-0000-000007210000}"/>
    <cellStyle name="Normal 4 17 2" xfId="8455" xr:uid="{00000000-0005-0000-0000-000008210000}"/>
    <cellStyle name="Normal 4 17 2 2" xfId="8456" xr:uid="{00000000-0005-0000-0000-000009210000}"/>
    <cellStyle name="Normal 4 17 3" xfId="8457" xr:uid="{00000000-0005-0000-0000-00000A210000}"/>
    <cellStyle name="Normal 4 18" xfId="8458" xr:uid="{00000000-0005-0000-0000-00000B210000}"/>
    <cellStyle name="Normal 4 18 2" xfId="8459" xr:uid="{00000000-0005-0000-0000-00000C210000}"/>
    <cellStyle name="Normal 4 18 2 2" xfId="8460" xr:uid="{00000000-0005-0000-0000-00000D210000}"/>
    <cellStyle name="Normal 4 18 3" xfId="8461" xr:uid="{00000000-0005-0000-0000-00000E210000}"/>
    <cellStyle name="Normal 4 19" xfId="8462" xr:uid="{00000000-0005-0000-0000-00000F210000}"/>
    <cellStyle name="Normal 4 19 2" xfId="8463" xr:uid="{00000000-0005-0000-0000-000010210000}"/>
    <cellStyle name="Normal 4 19 2 2" xfId="8464" xr:uid="{00000000-0005-0000-0000-000011210000}"/>
    <cellStyle name="Normal 4 19 3" xfId="8465" xr:uid="{00000000-0005-0000-0000-000012210000}"/>
    <cellStyle name="Normal 4 2" xfId="8466" xr:uid="{00000000-0005-0000-0000-000013210000}"/>
    <cellStyle name="Normal 4 2 2" xfId="8467" xr:uid="{00000000-0005-0000-0000-000014210000}"/>
    <cellStyle name="Normal 4 2 2 2" xfId="8468" xr:uid="{00000000-0005-0000-0000-000015210000}"/>
    <cellStyle name="Normal 4 2 3" xfId="8469" xr:uid="{00000000-0005-0000-0000-000016210000}"/>
    <cellStyle name="Normal 4 2 4" xfId="8470" xr:uid="{00000000-0005-0000-0000-000017210000}"/>
    <cellStyle name="Normal 4 2 5" xfId="8471" xr:uid="{00000000-0005-0000-0000-000018210000}"/>
    <cellStyle name="Normal 4 2 6" xfId="8472" xr:uid="{00000000-0005-0000-0000-000019210000}"/>
    <cellStyle name="Normal 4 2 7" xfId="8473" xr:uid="{00000000-0005-0000-0000-00001A210000}"/>
    <cellStyle name="Normal 4 20" xfId="8474" xr:uid="{00000000-0005-0000-0000-00001B210000}"/>
    <cellStyle name="Normal 4 20 2" xfId="8475" xr:uid="{00000000-0005-0000-0000-00001C210000}"/>
    <cellStyle name="Normal 4 20 2 2" xfId="8476" xr:uid="{00000000-0005-0000-0000-00001D210000}"/>
    <cellStyle name="Normal 4 20 3" xfId="8477" xr:uid="{00000000-0005-0000-0000-00001E210000}"/>
    <cellStyle name="Normal 4 21" xfId="8478" xr:uid="{00000000-0005-0000-0000-00001F210000}"/>
    <cellStyle name="Normal 4 21 2" xfId="8479" xr:uid="{00000000-0005-0000-0000-000020210000}"/>
    <cellStyle name="Normal 4 21 2 2" xfId="8480" xr:uid="{00000000-0005-0000-0000-000021210000}"/>
    <cellStyle name="Normal 4 21 3" xfId="8481" xr:uid="{00000000-0005-0000-0000-000022210000}"/>
    <cellStyle name="Normal 4 22" xfId="8482" xr:uid="{00000000-0005-0000-0000-000023210000}"/>
    <cellStyle name="Normal 4 22 2" xfId="8483" xr:uid="{00000000-0005-0000-0000-000024210000}"/>
    <cellStyle name="Normal 4 22 2 2" xfId="8484" xr:uid="{00000000-0005-0000-0000-000025210000}"/>
    <cellStyle name="Normal 4 22 3" xfId="8485" xr:uid="{00000000-0005-0000-0000-000026210000}"/>
    <cellStyle name="Normal 4 23" xfId="8486" xr:uid="{00000000-0005-0000-0000-000027210000}"/>
    <cellStyle name="Normal 4 23 2" xfId="8487" xr:uid="{00000000-0005-0000-0000-000028210000}"/>
    <cellStyle name="Normal 4 23 2 2" xfId="8488" xr:uid="{00000000-0005-0000-0000-000029210000}"/>
    <cellStyle name="Normal 4 23 3" xfId="8489" xr:uid="{00000000-0005-0000-0000-00002A210000}"/>
    <cellStyle name="Normal 4 24" xfId="8490" xr:uid="{00000000-0005-0000-0000-00002B210000}"/>
    <cellStyle name="Normal 4 24 2" xfId="8491" xr:uid="{00000000-0005-0000-0000-00002C210000}"/>
    <cellStyle name="Normal 4 24 2 2" xfId="8492" xr:uid="{00000000-0005-0000-0000-00002D210000}"/>
    <cellStyle name="Normal 4 24 3" xfId="8493" xr:uid="{00000000-0005-0000-0000-00002E210000}"/>
    <cellStyle name="Normal 4 25" xfId="8494" xr:uid="{00000000-0005-0000-0000-00002F210000}"/>
    <cellStyle name="Normal 4 25 2" xfId="8495" xr:uid="{00000000-0005-0000-0000-000030210000}"/>
    <cellStyle name="Normal 4 25 2 2" xfId="8496" xr:uid="{00000000-0005-0000-0000-000031210000}"/>
    <cellStyle name="Normal 4 25 3" xfId="8497" xr:uid="{00000000-0005-0000-0000-000032210000}"/>
    <cellStyle name="Normal 4 26" xfId="8498" xr:uid="{00000000-0005-0000-0000-000033210000}"/>
    <cellStyle name="Normal 4 26 2" xfId="8499" xr:uid="{00000000-0005-0000-0000-000034210000}"/>
    <cellStyle name="Normal 4 26 2 2" xfId="8500" xr:uid="{00000000-0005-0000-0000-000035210000}"/>
    <cellStyle name="Normal 4 26 3" xfId="8501" xr:uid="{00000000-0005-0000-0000-000036210000}"/>
    <cellStyle name="Normal 4 27" xfId="8502" xr:uid="{00000000-0005-0000-0000-000037210000}"/>
    <cellStyle name="Normal 4 27 2" xfId="8503" xr:uid="{00000000-0005-0000-0000-000038210000}"/>
    <cellStyle name="Normal 4 27 2 2" xfId="8504" xr:uid="{00000000-0005-0000-0000-000039210000}"/>
    <cellStyle name="Normal 4 27 3" xfId="8505" xr:uid="{00000000-0005-0000-0000-00003A210000}"/>
    <cellStyle name="Normal 4 28" xfId="8506" xr:uid="{00000000-0005-0000-0000-00003B210000}"/>
    <cellStyle name="Normal 4 28 2" xfId="8507" xr:uid="{00000000-0005-0000-0000-00003C210000}"/>
    <cellStyle name="Normal 4 28 2 2" xfId="8508" xr:uid="{00000000-0005-0000-0000-00003D210000}"/>
    <cellStyle name="Normal 4 28 3" xfId="8509" xr:uid="{00000000-0005-0000-0000-00003E210000}"/>
    <cellStyle name="Normal 4 29" xfId="8510" xr:uid="{00000000-0005-0000-0000-00003F210000}"/>
    <cellStyle name="Normal 4 29 2" xfId="8511" xr:uid="{00000000-0005-0000-0000-000040210000}"/>
    <cellStyle name="Normal 4 29 2 2" xfId="8512" xr:uid="{00000000-0005-0000-0000-000041210000}"/>
    <cellStyle name="Normal 4 29 3" xfId="8513" xr:uid="{00000000-0005-0000-0000-000042210000}"/>
    <cellStyle name="Normal 4 3" xfId="8514" xr:uid="{00000000-0005-0000-0000-000043210000}"/>
    <cellStyle name="Normal 4 3 2" xfId="8515" xr:uid="{00000000-0005-0000-0000-000044210000}"/>
    <cellStyle name="Normal 4 3 2 2" xfId="8516" xr:uid="{00000000-0005-0000-0000-000045210000}"/>
    <cellStyle name="Normal 4 3 2 3" xfId="8517" xr:uid="{00000000-0005-0000-0000-000046210000}"/>
    <cellStyle name="Normal 4 30" xfId="8518" xr:uid="{00000000-0005-0000-0000-000047210000}"/>
    <cellStyle name="Normal 4 30 2" xfId="8519" xr:uid="{00000000-0005-0000-0000-000048210000}"/>
    <cellStyle name="Normal 4 30 2 2" xfId="8520" xr:uid="{00000000-0005-0000-0000-000049210000}"/>
    <cellStyle name="Normal 4 30 3" xfId="8521" xr:uid="{00000000-0005-0000-0000-00004A210000}"/>
    <cellStyle name="Normal 4 31" xfId="8522" xr:uid="{00000000-0005-0000-0000-00004B210000}"/>
    <cellStyle name="Normal 4 31 2" xfId="8523" xr:uid="{00000000-0005-0000-0000-00004C210000}"/>
    <cellStyle name="Normal 4 31 2 2" xfId="8524" xr:uid="{00000000-0005-0000-0000-00004D210000}"/>
    <cellStyle name="Normal 4 31 3" xfId="8525" xr:uid="{00000000-0005-0000-0000-00004E210000}"/>
    <cellStyle name="Normal 4 32" xfId="8526" xr:uid="{00000000-0005-0000-0000-00004F210000}"/>
    <cellStyle name="Normal 4 32 2" xfId="8527" xr:uid="{00000000-0005-0000-0000-000050210000}"/>
    <cellStyle name="Normal 4 32 2 2" xfId="8528" xr:uid="{00000000-0005-0000-0000-000051210000}"/>
    <cellStyle name="Normal 4 32 3" xfId="8529" xr:uid="{00000000-0005-0000-0000-000052210000}"/>
    <cellStyle name="Normal 4 33" xfId="8530" xr:uid="{00000000-0005-0000-0000-000053210000}"/>
    <cellStyle name="Normal 4 33 2" xfId="8531" xr:uid="{00000000-0005-0000-0000-000054210000}"/>
    <cellStyle name="Normal 4 33 2 2" xfId="8532" xr:uid="{00000000-0005-0000-0000-000055210000}"/>
    <cellStyle name="Normal 4 33 3" xfId="8533" xr:uid="{00000000-0005-0000-0000-000056210000}"/>
    <cellStyle name="Normal 4 34" xfId="8534" xr:uid="{00000000-0005-0000-0000-000057210000}"/>
    <cellStyle name="Normal 4 35" xfId="8535" xr:uid="{00000000-0005-0000-0000-000058210000}"/>
    <cellStyle name="Normal 4 36" xfId="8536" xr:uid="{00000000-0005-0000-0000-000059210000}"/>
    <cellStyle name="Normal 4 4" xfId="8537" xr:uid="{00000000-0005-0000-0000-00005A210000}"/>
    <cellStyle name="Normal 4 4 2" xfId="8538" xr:uid="{00000000-0005-0000-0000-00005B210000}"/>
    <cellStyle name="Normal 4 4 2 2" xfId="8539" xr:uid="{00000000-0005-0000-0000-00005C210000}"/>
    <cellStyle name="Normal 4 4 2 3" xfId="8540" xr:uid="{00000000-0005-0000-0000-00005D210000}"/>
    <cellStyle name="Normal 4 5" xfId="8541" xr:uid="{00000000-0005-0000-0000-00005E210000}"/>
    <cellStyle name="Normal 4 5 2" xfId="8542" xr:uid="{00000000-0005-0000-0000-00005F210000}"/>
    <cellStyle name="Normal 4 5 2 2" xfId="8543" xr:uid="{00000000-0005-0000-0000-000060210000}"/>
    <cellStyle name="Normal 4 5 2 3" xfId="8544" xr:uid="{00000000-0005-0000-0000-000061210000}"/>
    <cellStyle name="Normal 4 6" xfId="8545" xr:uid="{00000000-0005-0000-0000-000062210000}"/>
    <cellStyle name="Normal 4 6 2" xfId="8546" xr:uid="{00000000-0005-0000-0000-000063210000}"/>
    <cellStyle name="Normal 4 6 2 2" xfId="8547" xr:uid="{00000000-0005-0000-0000-000064210000}"/>
    <cellStyle name="Normal 4 6 2 3" xfId="8548" xr:uid="{00000000-0005-0000-0000-000065210000}"/>
    <cellStyle name="Normal 4 7" xfId="8549" xr:uid="{00000000-0005-0000-0000-000066210000}"/>
    <cellStyle name="Normal 4 7 2" xfId="8550" xr:uid="{00000000-0005-0000-0000-000067210000}"/>
    <cellStyle name="Normal 4 7 2 2" xfId="8551" xr:uid="{00000000-0005-0000-0000-000068210000}"/>
    <cellStyle name="Normal 4 7 2 3" xfId="8552" xr:uid="{00000000-0005-0000-0000-000069210000}"/>
    <cellStyle name="Normal 4 8" xfId="8553" xr:uid="{00000000-0005-0000-0000-00006A210000}"/>
    <cellStyle name="Normal 4 8 2" xfId="8554" xr:uid="{00000000-0005-0000-0000-00006B210000}"/>
    <cellStyle name="Normal 4 9" xfId="8555" xr:uid="{00000000-0005-0000-0000-00006C210000}"/>
    <cellStyle name="Normal 4 9 2" xfId="8556" xr:uid="{00000000-0005-0000-0000-00006D210000}"/>
    <cellStyle name="Normal 4_9June MTEF 10-11" xfId="8557" xr:uid="{00000000-0005-0000-0000-00006E210000}"/>
    <cellStyle name="Normal 40" xfId="8558" xr:uid="{00000000-0005-0000-0000-00006F210000}"/>
    <cellStyle name="Normal 40 10" xfId="8559" xr:uid="{00000000-0005-0000-0000-000070210000}"/>
    <cellStyle name="Normal 40 11" xfId="8560" xr:uid="{00000000-0005-0000-0000-000071210000}"/>
    <cellStyle name="Normal 40 12" xfId="8561" xr:uid="{00000000-0005-0000-0000-000072210000}"/>
    <cellStyle name="Normal 40 13" xfId="8562" xr:uid="{00000000-0005-0000-0000-000073210000}"/>
    <cellStyle name="Normal 40 14" xfId="8563" xr:uid="{00000000-0005-0000-0000-000074210000}"/>
    <cellStyle name="Normal 40 15" xfId="8564" xr:uid="{00000000-0005-0000-0000-000075210000}"/>
    <cellStyle name="Normal 40 16" xfId="8565" xr:uid="{00000000-0005-0000-0000-000076210000}"/>
    <cellStyle name="Normal 40 17" xfId="8566" xr:uid="{00000000-0005-0000-0000-000077210000}"/>
    <cellStyle name="Normal 40 18" xfId="8567" xr:uid="{00000000-0005-0000-0000-000078210000}"/>
    <cellStyle name="Normal 40 19" xfId="8568" xr:uid="{00000000-0005-0000-0000-000079210000}"/>
    <cellStyle name="Normal 40 2" xfId="8569" xr:uid="{00000000-0005-0000-0000-00007A210000}"/>
    <cellStyle name="Normal 40 20" xfId="8570" xr:uid="{00000000-0005-0000-0000-00007B210000}"/>
    <cellStyle name="Normal 40 21" xfId="8571" xr:uid="{00000000-0005-0000-0000-00007C210000}"/>
    <cellStyle name="Normal 40 22" xfId="8572" xr:uid="{00000000-0005-0000-0000-00007D210000}"/>
    <cellStyle name="Normal 40 23" xfId="8573" xr:uid="{00000000-0005-0000-0000-00007E210000}"/>
    <cellStyle name="Normal 40 24" xfId="8574" xr:uid="{00000000-0005-0000-0000-00007F210000}"/>
    <cellStyle name="Normal 40 25" xfId="8575" xr:uid="{00000000-0005-0000-0000-000080210000}"/>
    <cellStyle name="Normal 40 3" xfId="8576" xr:uid="{00000000-0005-0000-0000-000081210000}"/>
    <cellStyle name="Normal 40 4" xfId="8577" xr:uid="{00000000-0005-0000-0000-000082210000}"/>
    <cellStyle name="Normal 40 5" xfId="8578" xr:uid="{00000000-0005-0000-0000-000083210000}"/>
    <cellStyle name="Normal 40 6" xfId="8579" xr:uid="{00000000-0005-0000-0000-000084210000}"/>
    <cellStyle name="Normal 40 7" xfId="8580" xr:uid="{00000000-0005-0000-0000-000085210000}"/>
    <cellStyle name="Normal 40 8" xfId="8581" xr:uid="{00000000-0005-0000-0000-000086210000}"/>
    <cellStyle name="Normal 40 9" xfId="8582" xr:uid="{00000000-0005-0000-0000-000087210000}"/>
    <cellStyle name="Normal 41" xfId="8583" xr:uid="{00000000-0005-0000-0000-000088210000}"/>
    <cellStyle name="Normal 42" xfId="8584" xr:uid="{00000000-0005-0000-0000-000089210000}"/>
    <cellStyle name="Normal 43" xfId="8585" xr:uid="{00000000-0005-0000-0000-00008A210000}"/>
    <cellStyle name="Normal 43 2" xfId="8586" xr:uid="{00000000-0005-0000-0000-00008B210000}"/>
    <cellStyle name="Normal 43 3" xfId="8587" xr:uid="{00000000-0005-0000-0000-00008C210000}"/>
    <cellStyle name="Normal 43 4" xfId="8588" xr:uid="{00000000-0005-0000-0000-00008D210000}"/>
    <cellStyle name="Normal 43 5" xfId="8589" xr:uid="{00000000-0005-0000-0000-00008E210000}"/>
    <cellStyle name="Normal 43 6" xfId="8590" xr:uid="{00000000-0005-0000-0000-00008F210000}"/>
    <cellStyle name="Normal 44" xfId="8591" xr:uid="{00000000-0005-0000-0000-000090210000}"/>
    <cellStyle name="Normal 45" xfId="8592" xr:uid="{00000000-0005-0000-0000-000091210000}"/>
    <cellStyle name="Normal 46" xfId="8593" xr:uid="{00000000-0005-0000-0000-000092210000}"/>
    <cellStyle name="Normal 47" xfId="8594" xr:uid="{00000000-0005-0000-0000-000093210000}"/>
    <cellStyle name="Normal 48" xfId="8595" xr:uid="{00000000-0005-0000-0000-000094210000}"/>
    <cellStyle name="Normal 49" xfId="8596" xr:uid="{00000000-0005-0000-0000-000095210000}"/>
    <cellStyle name="Normal 49 2" xfId="8597" xr:uid="{00000000-0005-0000-0000-000096210000}"/>
    <cellStyle name="Normal 49 2 2" xfId="8598" xr:uid="{00000000-0005-0000-0000-000097210000}"/>
    <cellStyle name="Normal 49 2 2 2" xfId="8599" xr:uid="{00000000-0005-0000-0000-000098210000}"/>
    <cellStyle name="Normal 49 2 2 2 2" xfId="8600" xr:uid="{00000000-0005-0000-0000-000099210000}"/>
    <cellStyle name="Normal 49 2 2 3" xfId="8601" xr:uid="{00000000-0005-0000-0000-00009A210000}"/>
    <cellStyle name="Normal 49 2 3" xfId="8602" xr:uid="{00000000-0005-0000-0000-00009B210000}"/>
    <cellStyle name="Normal 49 2 3 2" xfId="8603" xr:uid="{00000000-0005-0000-0000-00009C210000}"/>
    <cellStyle name="Normal 49 2 4" xfId="8604" xr:uid="{00000000-0005-0000-0000-00009D210000}"/>
    <cellStyle name="Normal 49 3" xfId="8605" xr:uid="{00000000-0005-0000-0000-00009E210000}"/>
    <cellStyle name="Normal 49 3 2" xfId="8606" xr:uid="{00000000-0005-0000-0000-00009F210000}"/>
    <cellStyle name="Normal 49 3 2 2" xfId="8607" xr:uid="{00000000-0005-0000-0000-0000A0210000}"/>
    <cellStyle name="Normal 49 3 3" xfId="8608" xr:uid="{00000000-0005-0000-0000-0000A1210000}"/>
    <cellStyle name="Normal 49 4" xfId="8609" xr:uid="{00000000-0005-0000-0000-0000A2210000}"/>
    <cellStyle name="Normal 49 4 2" xfId="8610" xr:uid="{00000000-0005-0000-0000-0000A3210000}"/>
    <cellStyle name="Normal 49 5" xfId="8611" xr:uid="{00000000-0005-0000-0000-0000A4210000}"/>
    <cellStyle name="Normal 5" xfId="8612" xr:uid="{00000000-0005-0000-0000-0000A5210000}"/>
    <cellStyle name="Normal 5 2" xfId="8613" xr:uid="{00000000-0005-0000-0000-0000A6210000}"/>
    <cellStyle name="Normal 5 2 2" xfId="8614" xr:uid="{00000000-0005-0000-0000-0000A7210000}"/>
    <cellStyle name="Normal 5 2 2 2" xfId="8615" xr:uid="{00000000-0005-0000-0000-0000A8210000}"/>
    <cellStyle name="Normal 5 2 3" xfId="8616" xr:uid="{00000000-0005-0000-0000-0000A9210000}"/>
    <cellStyle name="Normal 5 3" xfId="8617" xr:uid="{00000000-0005-0000-0000-0000AA210000}"/>
    <cellStyle name="Normal 5 3 2" xfId="8618" xr:uid="{00000000-0005-0000-0000-0000AB210000}"/>
    <cellStyle name="Normal 5 4" xfId="8619" xr:uid="{00000000-0005-0000-0000-0000AC210000}"/>
    <cellStyle name="Normal 5 4 2" xfId="8620" xr:uid="{00000000-0005-0000-0000-0000AD210000}"/>
    <cellStyle name="Normal 5 5" xfId="8621" xr:uid="{00000000-0005-0000-0000-0000AE210000}"/>
    <cellStyle name="Normal 5 5 2" xfId="8622" xr:uid="{00000000-0005-0000-0000-0000AF210000}"/>
    <cellStyle name="Normal 5 5 3" xfId="8623" xr:uid="{00000000-0005-0000-0000-0000B0210000}"/>
    <cellStyle name="Normal 5_MTEF adjustmnets-Final MoES May 2010" xfId="8624" xr:uid="{00000000-0005-0000-0000-0000B1210000}"/>
    <cellStyle name="Normal 50" xfId="8625" xr:uid="{00000000-0005-0000-0000-0000B2210000}"/>
    <cellStyle name="Normal 50 2" xfId="8626" xr:uid="{00000000-0005-0000-0000-0000B3210000}"/>
    <cellStyle name="Normal 50 2 2" xfId="8627" xr:uid="{00000000-0005-0000-0000-0000B4210000}"/>
    <cellStyle name="Normal 50 2 2 2" xfId="8628" xr:uid="{00000000-0005-0000-0000-0000B5210000}"/>
    <cellStyle name="Normal 50 2 2 2 2" xfId="8629" xr:uid="{00000000-0005-0000-0000-0000B6210000}"/>
    <cellStyle name="Normal 50 2 2 2 2 2" xfId="8630" xr:uid="{00000000-0005-0000-0000-0000B7210000}"/>
    <cellStyle name="Normal 50 2 2 2 3" xfId="8631" xr:uid="{00000000-0005-0000-0000-0000B8210000}"/>
    <cellStyle name="Normal 50 2 2 3" xfId="8632" xr:uid="{00000000-0005-0000-0000-0000B9210000}"/>
    <cellStyle name="Normal 50 2 2 3 2" xfId="8633" xr:uid="{00000000-0005-0000-0000-0000BA210000}"/>
    <cellStyle name="Normal 50 2 2 4" xfId="8634" xr:uid="{00000000-0005-0000-0000-0000BB210000}"/>
    <cellStyle name="Normal 50 2 3" xfId="8635" xr:uid="{00000000-0005-0000-0000-0000BC210000}"/>
    <cellStyle name="Normal 50 2 3 2" xfId="8636" xr:uid="{00000000-0005-0000-0000-0000BD210000}"/>
    <cellStyle name="Normal 50 2 3 2 2" xfId="8637" xr:uid="{00000000-0005-0000-0000-0000BE210000}"/>
    <cellStyle name="Normal 50 2 3 3" xfId="8638" xr:uid="{00000000-0005-0000-0000-0000BF210000}"/>
    <cellStyle name="Normal 50 2 4" xfId="8639" xr:uid="{00000000-0005-0000-0000-0000C0210000}"/>
    <cellStyle name="Normal 50 2 4 2" xfId="8640" xr:uid="{00000000-0005-0000-0000-0000C1210000}"/>
    <cellStyle name="Normal 50 2 5" xfId="8641" xr:uid="{00000000-0005-0000-0000-0000C2210000}"/>
    <cellStyle name="Normal 50 3" xfId="8642" xr:uid="{00000000-0005-0000-0000-0000C3210000}"/>
    <cellStyle name="Normal 50 3 2" xfId="8643" xr:uid="{00000000-0005-0000-0000-0000C4210000}"/>
    <cellStyle name="Normal 50 3 2 2" xfId="8644" xr:uid="{00000000-0005-0000-0000-0000C5210000}"/>
    <cellStyle name="Normal 50 3 2 2 2" xfId="8645" xr:uid="{00000000-0005-0000-0000-0000C6210000}"/>
    <cellStyle name="Normal 50 3 2 3" xfId="8646" xr:uid="{00000000-0005-0000-0000-0000C7210000}"/>
    <cellStyle name="Normal 50 3 3" xfId="8647" xr:uid="{00000000-0005-0000-0000-0000C8210000}"/>
    <cellStyle name="Normal 50 3 3 2" xfId="8648" xr:uid="{00000000-0005-0000-0000-0000C9210000}"/>
    <cellStyle name="Normal 50 3 4" xfId="8649" xr:uid="{00000000-0005-0000-0000-0000CA210000}"/>
    <cellStyle name="Normal 50 4" xfId="8650" xr:uid="{00000000-0005-0000-0000-0000CB210000}"/>
    <cellStyle name="Normal 50 4 2" xfId="8651" xr:uid="{00000000-0005-0000-0000-0000CC210000}"/>
    <cellStyle name="Normal 50 4 2 2" xfId="8652" xr:uid="{00000000-0005-0000-0000-0000CD210000}"/>
    <cellStyle name="Normal 50 4 3" xfId="8653" xr:uid="{00000000-0005-0000-0000-0000CE210000}"/>
    <cellStyle name="Normal 50 5" xfId="8654" xr:uid="{00000000-0005-0000-0000-0000CF210000}"/>
    <cellStyle name="Normal 50 5 2" xfId="8655" xr:uid="{00000000-0005-0000-0000-0000D0210000}"/>
    <cellStyle name="Normal 50 6" xfId="8656" xr:uid="{00000000-0005-0000-0000-0000D1210000}"/>
    <cellStyle name="Normal 51" xfId="8657" xr:uid="{00000000-0005-0000-0000-0000D2210000}"/>
    <cellStyle name="Normal 51 2" xfId="8658" xr:uid="{00000000-0005-0000-0000-0000D3210000}"/>
    <cellStyle name="Normal 52" xfId="8659" xr:uid="{00000000-0005-0000-0000-0000D4210000}"/>
    <cellStyle name="Normal 53" xfId="8660" xr:uid="{00000000-0005-0000-0000-0000D5210000}"/>
    <cellStyle name="Normal 53 2" xfId="8661" xr:uid="{00000000-0005-0000-0000-0000D6210000}"/>
    <cellStyle name="Normal 53 2 2" xfId="8662" xr:uid="{00000000-0005-0000-0000-0000D7210000}"/>
    <cellStyle name="Normal 53 2 2 2" xfId="8663" xr:uid="{00000000-0005-0000-0000-0000D8210000}"/>
    <cellStyle name="Normal 53 2 2 2 2" xfId="8664" xr:uid="{00000000-0005-0000-0000-0000D9210000}"/>
    <cellStyle name="Normal 53 2 2 3" xfId="8665" xr:uid="{00000000-0005-0000-0000-0000DA210000}"/>
    <cellStyle name="Normal 53 2 3" xfId="8666" xr:uid="{00000000-0005-0000-0000-0000DB210000}"/>
    <cellStyle name="Normal 53 2 3 2" xfId="8667" xr:uid="{00000000-0005-0000-0000-0000DC210000}"/>
    <cellStyle name="Normal 53 2 4" xfId="8668" xr:uid="{00000000-0005-0000-0000-0000DD210000}"/>
    <cellStyle name="Normal 53 3" xfId="8669" xr:uid="{00000000-0005-0000-0000-0000DE210000}"/>
    <cellStyle name="Normal 53 3 2" xfId="8670" xr:uid="{00000000-0005-0000-0000-0000DF210000}"/>
    <cellStyle name="Normal 53 3 2 2" xfId="8671" xr:uid="{00000000-0005-0000-0000-0000E0210000}"/>
    <cellStyle name="Normal 53 3 3" xfId="8672" xr:uid="{00000000-0005-0000-0000-0000E1210000}"/>
    <cellStyle name="Normal 53 4" xfId="8673" xr:uid="{00000000-0005-0000-0000-0000E2210000}"/>
    <cellStyle name="Normal 53 4 2" xfId="8674" xr:uid="{00000000-0005-0000-0000-0000E3210000}"/>
    <cellStyle name="Normal 53 5" xfId="8675" xr:uid="{00000000-0005-0000-0000-0000E4210000}"/>
    <cellStyle name="Normal 54" xfId="8676" xr:uid="{00000000-0005-0000-0000-0000E5210000}"/>
    <cellStyle name="Normal 54 2" xfId="8677" xr:uid="{00000000-0005-0000-0000-0000E6210000}"/>
    <cellStyle name="Normal 54 2 2" xfId="8678" xr:uid="{00000000-0005-0000-0000-0000E7210000}"/>
    <cellStyle name="Normal 54 2 2 2" xfId="8679" xr:uid="{00000000-0005-0000-0000-0000E8210000}"/>
    <cellStyle name="Normal 54 2 2 2 2" xfId="8680" xr:uid="{00000000-0005-0000-0000-0000E9210000}"/>
    <cellStyle name="Normal 54 2 2 3" xfId="8681" xr:uid="{00000000-0005-0000-0000-0000EA210000}"/>
    <cellStyle name="Normal 54 2 3" xfId="8682" xr:uid="{00000000-0005-0000-0000-0000EB210000}"/>
    <cellStyle name="Normal 54 2 3 2" xfId="8683" xr:uid="{00000000-0005-0000-0000-0000EC210000}"/>
    <cellStyle name="Normal 54 2 4" xfId="8684" xr:uid="{00000000-0005-0000-0000-0000ED210000}"/>
    <cellStyle name="Normal 54 3" xfId="8685" xr:uid="{00000000-0005-0000-0000-0000EE210000}"/>
    <cellStyle name="Normal 54 3 2" xfId="8686" xr:uid="{00000000-0005-0000-0000-0000EF210000}"/>
    <cellStyle name="Normal 54 3 2 2" xfId="8687" xr:uid="{00000000-0005-0000-0000-0000F0210000}"/>
    <cellStyle name="Normal 54 3 3" xfId="8688" xr:uid="{00000000-0005-0000-0000-0000F1210000}"/>
    <cellStyle name="Normal 54 4" xfId="8689" xr:uid="{00000000-0005-0000-0000-0000F2210000}"/>
    <cellStyle name="Normal 54 4 2" xfId="8690" xr:uid="{00000000-0005-0000-0000-0000F3210000}"/>
    <cellStyle name="Normal 54 5" xfId="8691" xr:uid="{00000000-0005-0000-0000-0000F4210000}"/>
    <cellStyle name="Normal 55" xfId="8692" xr:uid="{00000000-0005-0000-0000-0000F5210000}"/>
    <cellStyle name="Normal 55 2" xfId="8693" xr:uid="{00000000-0005-0000-0000-0000F6210000}"/>
    <cellStyle name="Normal 55 2 2" xfId="8694" xr:uid="{00000000-0005-0000-0000-0000F7210000}"/>
    <cellStyle name="Normal 55 2 2 2" xfId="8695" xr:uid="{00000000-0005-0000-0000-0000F8210000}"/>
    <cellStyle name="Normal 55 2 2 2 2" xfId="8696" xr:uid="{00000000-0005-0000-0000-0000F9210000}"/>
    <cellStyle name="Normal 55 2 2 3" xfId="8697" xr:uid="{00000000-0005-0000-0000-0000FA210000}"/>
    <cellStyle name="Normal 55 2 3" xfId="8698" xr:uid="{00000000-0005-0000-0000-0000FB210000}"/>
    <cellStyle name="Normal 55 2 3 2" xfId="8699" xr:uid="{00000000-0005-0000-0000-0000FC210000}"/>
    <cellStyle name="Normal 55 2 4" xfId="8700" xr:uid="{00000000-0005-0000-0000-0000FD210000}"/>
    <cellStyle name="Normal 55 3" xfId="8701" xr:uid="{00000000-0005-0000-0000-0000FE210000}"/>
    <cellStyle name="Normal 55 3 2" xfId="8702" xr:uid="{00000000-0005-0000-0000-0000FF210000}"/>
    <cellStyle name="Normal 55 3 2 2" xfId="8703" xr:uid="{00000000-0005-0000-0000-000000220000}"/>
    <cellStyle name="Normal 55 3 3" xfId="8704" xr:uid="{00000000-0005-0000-0000-000001220000}"/>
    <cellStyle name="Normal 55 4" xfId="8705" xr:uid="{00000000-0005-0000-0000-000002220000}"/>
    <cellStyle name="Normal 55 4 2" xfId="8706" xr:uid="{00000000-0005-0000-0000-000003220000}"/>
    <cellStyle name="Normal 55 5" xfId="8707" xr:uid="{00000000-0005-0000-0000-000004220000}"/>
    <cellStyle name="Normal 56" xfId="8708" xr:uid="{00000000-0005-0000-0000-000005220000}"/>
    <cellStyle name="Normal 57" xfId="8709" xr:uid="{00000000-0005-0000-0000-000006220000}"/>
    <cellStyle name="Normal 57 2" xfId="8710" xr:uid="{00000000-0005-0000-0000-000007220000}"/>
    <cellStyle name="Normal 57 2 2" xfId="8711" xr:uid="{00000000-0005-0000-0000-000008220000}"/>
    <cellStyle name="Normal 57 2 2 2" xfId="8712" xr:uid="{00000000-0005-0000-0000-000009220000}"/>
    <cellStyle name="Normal 57 2 3" xfId="8713" xr:uid="{00000000-0005-0000-0000-00000A220000}"/>
    <cellStyle name="Normal 57 3" xfId="8714" xr:uid="{00000000-0005-0000-0000-00000B220000}"/>
    <cellStyle name="Normal 57 3 2" xfId="8715" xr:uid="{00000000-0005-0000-0000-00000C220000}"/>
    <cellStyle name="Normal 57 4" xfId="8716" xr:uid="{00000000-0005-0000-0000-00000D220000}"/>
    <cellStyle name="Normal 58" xfId="8717" xr:uid="{00000000-0005-0000-0000-00000E220000}"/>
    <cellStyle name="Normal 58 2" xfId="8718" xr:uid="{00000000-0005-0000-0000-00000F220000}"/>
    <cellStyle name="Normal 58 2 2" xfId="8719" xr:uid="{00000000-0005-0000-0000-000010220000}"/>
    <cellStyle name="Normal 58 2 2 2" xfId="8720" xr:uid="{00000000-0005-0000-0000-000011220000}"/>
    <cellStyle name="Normal 58 2 3" xfId="8721" xr:uid="{00000000-0005-0000-0000-000012220000}"/>
    <cellStyle name="Normal 58 3" xfId="8722" xr:uid="{00000000-0005-0000-0000-000013220000}"/>
    <cellStyle name="Normal 58 3 2" xfId="8723" xr:uid="{00000000-0005-0000-0000-000014220000}"/>
    <cellStyle name="Normal 58 4" xfId="8724" xr:uid="{00000000-0005-0000-0000-000015220000}"/>
    <cellStyle name="Normal 59" xfId="8725" xr:uid="{00000000-0005-0000-0000-000016220000}"/>
    <cellStyle name="Normal 59 2" xfId="8726" xr:uid="{00000000-0005-0000-0000-000017220000}"/>
    <cellStyle name="Normal 59 2 2" xfId="8727" xr:uid="{00000000-0005-0000-0000-000018220000}"/>
    <cellStyle name="Normal 59 2 2 2" xfId="8728" xr:uid="{00000000-0005-0000-0000-000019220000}"/>
    <cellStyle name="Normal 59 2 3" xfId="8729" xr:uid="{00000000-0005-0000-0000-00001A220000}"/>
    <cellStyle name="Normal 59 3" xfId="8730" xr:uid="{00000000-0005-0000-0000-00001B220000}"/>
    <cellStyle name="Normal 59 3 2" xfId="8731" xr:uid="{00000000-0005-0000-0000-00001C220000}"/>
    <cellStyle name="Normal 59 4" xfId="8732" xr:uid="{00000000-0005-0000-0000-00001D220000}"/>
    <cellStyle name="Normal 6" xfId="8733" xr:uid="{00000000-0005-0000-0000-00001E220000}"/>
    <cellStyle name="Normal 6 2" xfId="8734" xr:uid="{00000000-0005-0000-0000-00001F220000}"/>
    <cellStyle name="Normal 6 2 2" xfId="8735" xr:uid="{00000000-0005-0000-0000-000020220000}"/>
    <cellStyle name="Normal 6 2 2 2" xfId="8736" xr:uid="{00000000-0005-0000-0000-000021220000}"/>
    <cellStyle name="Normal 6 2 2 2 2" xfId="8737" xr:uid="{00000000-0005-0000-0000-000022220000}"/>
    <cellStyle name="Normal 6 2 2 2 2 2" xfId="8738" xr:uid="{00000000-0005-0000-0000-000023220000}"/>
    <cellStyle name="Normal 6 2 2 2 3" xfId="8739" xr:uid="{00000000-0005-0000-0000-000024220000}"/>
    <cellStyle name="Normal 6 2 2 3" xfId="8740" xr:uid="{00000000-0005-0000-0000-000025220000}"/>
    <cellStyle name="Normal 6 2 2 3 2" xfId="8741" xr:uid="{00000000-0005-0000-0000-000026220000}"/>
    <cellStyle name="Normal 6 2 2 4" xfId="8742" xr:uid="{00000000-0005-0000-0000-000027220000}"/>
    <cellStyle name="Normal 6 2 3" xfId="8743" xr:uid="{00000000-0005-0000-0000-000028220000}"/>
    <cellStyle name="Normal 6 2 3 2" xfId="8744" xr:uid="{00000000-0005-0000-0000-000029220000}"/>
    <cellStyle name="Normal 6 2 4" xfId="8745" xr:uid="{00000000-0005-0000-0000-00002A220000}"/>
    <cellStyle name="Normal 6 3" xfId="8746" xr:uid="{00000000-0005-0000-0000-00002B220000}"/>
    <cellStyle name="Normal 6 3 2" xfId="8747" xr:uid="{00000000-0005-0000-0000-00002C220000}"/>
    <cellStyle name="Normal 6 3 3" xfId="8748" xr:uid="{00000000-0005-0000-0000-00002D220000}"/>
    <cellStyle name="Normal 6 4" xfId="8749" xr:uid="{00000000-0005-0000-0000-00002E220000}"/>
    <cellStyle name="Normal 6 5" xfId="8750" xr:uid="{00000000-0005-0000-0000-00002F220000}"/>
    <cellStyle name="Normal 60" xfId="8751" xr:uid="{00000000-0005-0000-0000-000030220000}"/>
    <cellStyle name="Normal 61" xfId="8752" xr:uid="{00000000-0005-0000-0000-000031220000}"/>
    <cellStyle name="Normal 61 2" xfId="8753" xr:uid="{00000000-0005-0000-0000-000032220000}"/>
    <cellStyle name="Normal 61 2 2" xfId="8754" xr:uid="{00000000-0005-0000-0000-000033220000}"/>
    <cellStyle name="Normal 61 3" xfId="8755" xr:uid="{00000000-0005-0000-0000-000034220000}"/>
    <cellStyle name="Normal 62" xfId="8756" xr:uid="{00000000-0005-0000-0000-000035220000}"/>
    <cellStyle name="Normal 62 2" xfId="8757" xr:uid="{00000000-0005-0000-0000-000036220000}"/>
    <cellStyle name="Normal 62 2 2" xfId="8758" xr:uid="{00000000-0005-0000-0000-000037220000}"/>
    <cellStyle name="Normal 62 3" xfId="8759" xr:uid="{00000000-0005-0000-0000-000038220000}"/>
    <cellStyle name="Normal 63" xfId="8760" xr:uid="{00000000-0005-0000-0000-000039220000}"/>
    <cellStyle name="Normal 64" xfId="8761" xr:uid="{00000000-0005-0000-0000-00003A220000}"/>
    <cellStyle name="Normal 64 2" xfId="8762" xr:uid="{00000000-0005-0000-0000-00003B220000}"/>
    <cellStyle name="Normal 64 2 2" xfId="8763" xr:uid="{00000000-0005-0000-0000-00003C220000}"/>
    <cellStyle name="Normal 64 3" xfId="8764" xr:uid="{00000000-0005-0000-0000-00003D220000}"/>
    <cellStyle name="Normal 65" xfId="8765" xr:uid="{00000000-0005-0000-0000-00003E220000}"/>
    <cellStyle name="Normal 65 2" xfId="8766" xr:uid="{00000000-0005-0000-0000-00003F220000}"/>
    <cellStyle name="Normal 65 2 2" xfId="8767" xr:uid="{00000000-0005-0000-0000-000040220000}"/>
    <cellStyle name="Normal 65 3" xfId="8768" xr:uid="{00000000-0005-0000-0000-000041220000}"/>
    <cellStyle name="Normal 66" xfId="8769" xr:uid="{00000000-0005-0000-0000-000042220000}"/>
    <cellStyle name="Normal 66 2" xfId="8770" xr:uid="{00000000-0005-0000-0000-000043220000}"/>
    <cellStyle name="Normal 66 2 2" xfId="8771" xr:uid="{00000000-0005-0000-0000-000044220000}"/>
    <cellStyle name="Normal 66 3" xfId="8772" xr:uid="{00000000-0005-0000-0000-000045220000}"/>
    <cellStyle name="Normal 67" xfId="8773" xr:uid="{00000000-0005-0000-0000-000046220000}"/>
    <cellStyle name="Normal 68" xfId="8774" xr:uid="{00000000-0005-0000-0000-000047220000}"/>
    <cellStyle name="Normal 68 2" xfId="8775" xr:uid="{00000000-0005-0000-0000-000048220000}"/>
    <cellStyle name="Normal 68 2 2" xfId="8776" xr:uid="{00000000-0005-0000-0000-000049220000}"/>
    <cellStyle name="Normal 68 3" xfId="8777" xr:uid="{00000000-0005-0000-0000-00004A220000}"/>
    <cellStyle name="Normal 69" xfId="8778" xr:uid="{00000000-0005-0000-0000-00004B220000}"/>
    <cellStyle name="Normal 69 2" xfId="8779" xr:uid="{00000000-0005-0000-0000-00004C220000}"/>
    <cellStyle name="Normal 69 2 2" xfId="8780" xr:uid="{00000000-0005-0000-0000-00004D220000}"/>
    <cellStyle name="Normal 69 3" xfId="8781" xr:uid="{00000000-0005-0000-0000-00004E220000}"/>
    <cellStyle name="Normal 7" xfId="8782" xr:uid="{00000000-0005-0000-0000-00004F220000}"/>
    <cellStyle name="Normal 7 2" xfId="8783" xr:uid="{00000000-0005-0000-0000-000050220000}"/>
    <cellStyle name="Normal 7 2 2" xfId="8784" xr:uid="{00000000-0005-0000-0000-000051220000}"/>
    <cellStyle name="Normal 7 2 2 2" xfId="8785" xr:uid="{00000000-0005-0000-0000-000052220000}"/>
    <cellStyle name="Normal 7 2 2 2 2" xfId="8786" xr:uid="{00000000-0005-0000-0000-000053220000}"/>
    <cellStyle name="Normal 7 2 2 2 2 2" xfId="8787" xr:uid="{00000000-0005-0000-0000-000054220000}"/>
    <cellStyle name="Normal 7 2 2 2 2 2 2" xfId="8788" xr:uid="{00000000-0005-0000-0000-000055220000}"/>
    <cellStyle name="Normal 7 2 2 2 2 3" xfId="8789" xr:uid="{00000000-0005-0000-0000-000056220000}"/>
    <cellStyle name="Normal 7 2 2 2 3" xfId="8790" xr:uid="{00000000-0005-0000-0000-000057220000}"/>
    <cellStyle name="Normal 7 2 2 2 4" xfId="8791" xr:uid="{00000000-0005-0000-0000-000058220000}"/>
    <cellStyle name="Normal 7 2 2 2 4 2" xfId="8792" xr:uid="{00000000-0005-0000-0000-000059220000}"/>
    <cellStyle name="Normal 7 2 2 2 5" xfId="8793" xr:uid="{00000000-0005-0000-0000-00005A220000}"/>
    <cellStyle name="Normal 7 2 2 3" xfId="8794" xr:uid="{00000000-0005-0000-0000-00005B220000}"/>
    <cellStyle name="Normal 7 2 2 3 2" xfId="8795" xr:uid="{00000000-0005-0000-0000-00005C220000}"/>
    <cellStyle name="Normal 7 2 2 3 2 2" xfId="8796" xr:uid="{00000000-0005-0000-0000-00005D220000}"/>
    <cellStyle name="Normal 7 2 2 3 3" xfId="8797" xr:uid="{00000000-0005-0000-0000-00005E220000}"/>
    <cellStyle name="Normal 7 2 2 4" xfId="8798" xr:uid="{00000000-0005-0000-0000-00005F220000}"/>
    <cellStyle name="Normal 7 2 2 5" xfId="8799" xr:uid="{00000000-0005-0000-0000-000060220000}"/>
    <cellStyle name="Normal 7 2 2 5 2" xfId="8800" xr:uid="{00000000-0005-0000-0000-000061220000}"/>
    <cellStyle name="Normal 7 2 2 6" xfId="8801" xr:uid="{00000000-0005-0000-0000-000062220000}"/>
    <cellStyle name="Normal 7 2 3" xfId="8802" xr:uid="{00000000-0005-0000-0000-000063220000}"/>
    <cellStyle name="Normal 7 3" xfId="8803" xr:uid="{00000000-0005-0000-0000-000064220000}"/>
    <cellStyle name="Normal 7 4" xfId="8804" xr:uid="{00000000-0005-0000-0000-000065220000}"/>
    <cellStyle name="Normal 7 4 2" xfId="8805" xr:uid="{00000000-0005-0000-0000-000066220000}"/>
    <cellStyle name="Normal 7 4 3" xfId="8806" xr:uid="{00000000-0005-0000-0000-000067220000}"/>
    <cellStyle name="Normal 7 5" xfId="8807" xr:uid="{00000000-0005-0000-0000-000068220000}"/>
    <cellStyle name="Normal 7 5 2" xfId="8808" xr:uid="{00000000-0005-0000-0000-000069220000}"/>
    <cellStyle name="Normal 7 5 2 2" xfId="8809" xr:uid="{00000000-0005-0000-0000-00006A220000}"/>
    <cellStyle name="Normal 7 5 3" xfId="8810" xr:uid="{00000000-0005-0000-0000-00006B220000}"/>
    <cellStyle name="Normal 7_MTEF adjustmnets-Final MoES May 2010" xfId="8811" xr:uid="{00000000-0005-0000-0000-00006C220000}"/>
    <cellStyle name="Normal 70" xfId="8812" xr:uid="{00000000-0005-0000-0000-00006D220000}"/>
    <cellStyle name="Normal 70 2" xfId="8813" xr:uid="{00000000-0005-0000-0000-00006E220000}"/>
    <cellStyle name="Normal 70 2 2" xfId="8814" xr:uid="{00000000-0005-0000-0000-00006F220000}"/>
    <cellStyle name="Normal 70 3" xfId="8815" xr:uid="{00000000-0005-0000-0000-000070220000}"/>
    <cellStyle name="Normal 71" xfId="8816" xr:uid="{00000000-0005-0000-0000-000071220000}"/>
    <cellStyle name="Normal 71 2" xfId="8817" xr:uid="{00000000-0005-0000-0000-000072220000}"/>
    <cellStyle name="Normal 71 2 2" xfId="8818" xr:uid="{00000000-0005-0000-0000-000073220000}"/>
    <cellStyle name="Normal 71 3" xfId="8819" xr:uid="{00000000-0005-0000-0000-000074220000}"/>
    <cellStyle name="Normal 72" xfId="8820" xr:uid="{00000000-0005-0000-0000-000075220000}"/>
    <cellStyle name="Normal 72 2" xfId="8821" xr:uid="{00000000-0005-0000-0000-000076220000}"/>
    <cellStyle name="Normal 72 2 2" xfId="8822" xr:uid="{00000000-0005-0000-0000-000077220000}"/>
    <cellStyle name="Normal 72 3" xfId="8823" xr:uid="{00000000-0005-0000-0000-000078220000}"/>
    <cellStyle name="Normal 73" xfId="8824" xr:uid="{00000000-0005-0000-0000-000079220000}"/>
    <cellStyle name="Normal 74" xfId="8825" xr:uid="{00000000-0005-0000-0000-00007A220000}"/>
    <cellStyle name="Normal 74 2" xfId="8826" xr:uid="{00000000-0005-0000-0000-00007B220000}"/>
    <cellStyle name="Normal 74 2 2" xfId="8827" xr:uid="{00000000-0005-0000-0000-00007C220000}"/>
    <cellStyle name="Normal 74 3" xfId="8828" xr:uid="{00000000-0005-0000-0000-00007D220000}"/>
    <cellStyle name="Normal 75" xfId="8829" xr:uid="{00000000-0005-0000-0000-00007E220000}"/>
    <cellStyle name="Normal 76" xfId="8830" xr:uid="{00000000-0005-0000-0000-00007F220000}"/>
    <cellStyle name="Normal 77" xfId="8831" xr:uid="{00000000-0005-0000-0000-000080220000}"/>
    <cellStyle name="Normal 78" xfId="8832" xr:uid="{00000000-0005-0000-0000-000081220000}"/>
    <cellStyle name="Normal 79" xfId="8833" xr:uid="{00000000-0005-0000-0000-000082220000}"/>
    <cellStyle name="Normal 8" xfId="8834" xr:uid="{00000000-0005-0000-0000-000083220000}"/>
    <cellStyle name="Normal 8 10" xfId="8835" xr:uid="{00000000-0005-0000-0000-000084220000}"/>
    <cellStyle name="Normal 8 10 2" xfId="8836" xr:uid="{00000000-0005-0000-0000-000085220000}"/>
    <cellStyle name="Normal 8 10 2 2" xfId="8837" xr:uid="{00000000-0005-0000-0000-000086220000}"/>
    <cellStyle name="Normal 8 10 3" xfId="8838" xr:uid="{00000000-0005-0000-0000-000087220000}"/>
    <cellStyle name="Normal 8 11" xfId="8839" xr:uid="{00000000-0005-0000-0000-000088220000}"/>
    <cellStyle name="Normal 8 12" xfId="8840" xr:uid="{00000000-0005-0000-0000-000089220000}"/>
    <cellStyle name="Normal 8 12 2" xfId="8841" xr:uid="{00000000-0005-0000-0000-00008A220000}"/>
    <cellStyle name="Normal 8 13" xfId="8842" xr:uid="{00000000-0005-0000-0000-00008B220000}"/>
    <cellStyle name="Normal 8 2" xfId="8843" xr:uid="{00000000-0005-0000-0000-00008C220000}"/>
    <cellStyle name="Normal 8 2 2" xfId="8844" xr:uid="{00000000-0005-0000-0000-00008D220000}"/>
    <cellStyle name="Normal 8 2 3" xfId="8845" xr:uid="{00000000-0005-0000-0000-00008E220000}"/>
    <cellStyle name="Normal 8 3" xfId="8846" xr:uid="{00000000-0005-0000-0000-00008F220000}"/>
    <cellStyle name="Normal 8 4" xfId="8847" xr:uid="{00000000-0005-0000-0000-000090220000}"/>
    <cellStyle name="Normal 8 4 2" xfId="8848" xr:uid="{00000000-0005-0000-0000-000091220000}"/>
    <cellStyle name="Normal 8 4 2 2" xfId="8849" xr:uid="{00000000-0005-0000-0000-000092220000}"/>
    <cellStyle name="Normal 8 4 2 2 2" xfId="8850" xr:uid="{00000000-0005-0000-0000-000093220000}"/>
    <cellStyle name="Normal 8 4 2 2 2 2" xfId="8851" xr:uid="{00000000-0005-0000-0000-000094220000}"/>
    <cellStyle name="Normal 8 4 2 2 2 2 2" xfId="8852" xr:uid="{00000000-0005-0000-0000-000095220000}"/>
    <cellStyle name="Normal 8 4 2 2 2 3" xfId="8853" xr:uid="{00000000-0005-0000-0000-000096220000}"/>
    <cellStyle name="Normal 8 4 2 2 3" xfId="8854" xr:uid="{00000000-0005-0000-0000-000097220000}"/>
    <cellStyle name="Normal 8 4 2 2 3 2" xfId="8855" xr:uid="{00000000-0005-0000-0000-000098220000}"/>
    <cellStyle name="Normal 8 4 2 2 4" xfId="8856" xr:uid="{00000000-0005-0000-0000-000099220000}"/>
    <cellStyle name="Normal 8 4 2 3" xfId="8857" xr:uid="{00000000-0005-0000-0000-00009A220000}"/>
    <cellStyle name="Normal 8 4 2 3 2" xfId="8858" xr:uid="{00000000-0005-0000-0000-00009B220000}"/>
    <cellStyle name="Normal 8 4 2 3 2 2" xfId="8859" xr:uid="{00000000-0005-0000-0000-00009C220000}"/>
    <cellStyle name="Normal 8 4 2 3 3" xfId="8860" xr:uid="{00000000-0005-0000-0000-00009D220000}"/>
    <cellStyle name="Normal 8 4 2 4" xfId="8861" xr:uid="{00000000-0005-0000-0000-00009E220000}"/>
    <cellStyle name="Normal 8 4 2 4 2" xfId="8862" xr:uid="{00000000-0005-0000-0000-00009F220000}"/>
    <cellStyle name="Normal 8 4 2 5" xfId="8863" xr:uid="{00000000-0005-0000-0000-0000A0220000}"/>
    <cellStyle name="Normal 8 4 3" xfId="8864" xr:uid="{00000000-0005-0000-0000-0000A1220000}"/>
    <cellStyle name="Normal 8 4 3 2" xfId="8865" xr:uid="{00000000-0005-0000-0000-0000A2220000}"/>
    <cellStyle name="Normal 8 4 3 2 2" xfId="8866" xr:uid="{00000000-0005-0000-0000-0000A3220000}"/>
    <cellStyle name="Normal 8 4 3 2 2 2" xfId="8867" xr:uid="{00000000-0005-0000-0000-0000A4220000}"/>
    <cellStyle name="Normal 8 4 3 2 3" xfId="8868" xr:uid="{00000000-0005-0000-0000-0000A5220000}"/>
    <cellStyle name="Normal 8 4 3 3" xfId="8869" xr:uid="{00000000-0005-0000-0000-0000A6220000}"/>
    <cellStyle name="Normal 8 4 3 3 2" xfId="8870" xr:uid="{00000000-0005-0000-0000-0000A7220000}"/>
    <cellStyle name="Normal 8 4 3 4" xfId="8871" xr:uid="{00000000-0005-0000-0000-0000A8220000}"/>
    <cellStyle name="Normal 8 4 4" xfId="8872" xr:uid="{00000000-0005-0000-0000-0000A9220000}"/>
    <cellStyle name="Normal 8 4 4 2" xfId="8873" xr:uid="{00000000-0005-0000-0000-0000AA220000}"/>
    <cellStyle name="Normal 8 4 4 2 2" xfId="8874" xr:uid="{00000000-0005-0000-0000-0000AB220000}"/>
    <cellStyle name="Normal 8 4 4 3" xfId="8875" xr:uid="{00000000-0005-0000-0000-0000AC220000}"/>
    <cellStyle name="Normal 8 4 5" xfId="8876" xr:uid="{00000000-0005-0000-0000-0000AD220000}"/>
    <cellStyle name="Normal 8 4 5 2" xfId="8877" xr:uid="{00000000-0005-0000-0000-0000AE220000}"/>
    <cellStyle name="Normal 8 4 5 2 2" xfId="8878" xr:uid="{00000000-0005-0000-0000-0000AF220000}"/>
    <cellStyle name="Normal 8 4 5 3" xfId="8879" xr:uid="{00000000-0005-0000-0000-0000B0220000}"/>
    <cellStyle name="Normal 8 4 6" xfId="8880" xr:uid="{00000000-0005-0000-0000-0000B1220000}"/>
    <cellStyle name="Normal 8 4 6 2" xfId="8881" xr:uid="{00000000-0005-0000-0000-0000B2220000}"/>
    <cellStyle name="Normal 8 4 7" xfId="8882" xr:uid="{00000000-0005-0000-0000-0000B3220000}"/>
    <cellStyle name="Normal 8 5" xfId="8883" xr:uid="{00000000-0005-0000-0000-0000B4220000}"/>
    <cellStyle name="Normal 8 6" xfId="8884" xr:uid="{00000000-0005-0000-0000-0000B5220000}"/>
    <cellStyle name="Normal 8 6 2" xfId="8885" xr:uid="{00000000-0005-0000-0000-0000B6220000}"/>
    <cellStyle name="Normal 8 6 2 2" xfId="8886" xr:uid="{00000000-0005-0000-0000-0000B7220000}"/>
    <cellStyle name="Normal 8 6 2 2 2" xfId="8887" xr:uid="{00000000-0005-0000-0000-0000B8220000}"/>
    <cellStyle name="Normal 8 6 2 2 2 2" xfId="8888" xr:uid="{00000000-0005-0000-0000-0000B9220000}"/>
    <cellStyle name="Normal 8 6 2 2 3" xfId="8889" xr:uid="{00000000-0005-0000-0000-0000BA220000}"/>
    <cellStyle name="Normal 8 6 2 3" xfId="8890" xr:uid="{00000000-0005-0000-0000-0000BB220000}"/>
    <cellStyle name="Normal 8 6 2 3 2" xfId="8891" xr:uid="{00000000-0005-0000-0000-0000BC220000}"/>
    <cellStyle name="Normal 8 6 2 4" xfId="8892" xr:uid="{00000000-0005-0000-0000-0000BD220000}"/>
    <cellStyle name="Normal 8 6 3" xfId="8893" xr:uid="{00000000-0005-0000-0000-0000BE220000}"/>
    <cellStyle name="Normal 8 6 3 2" xfId="8894" xr:uid="{00000000-0005-0000-0000-0000BF220000}"/>
    <cellStyle name="Normal 8 6 3 2 2" xfId="8895" xr:uid="{00000000-0005-0000-0000-0000C0220000}"/>
    <cellStyle name="Normal 8 6 3 3" xfId="8896" xr:uid="{00000000-0005-0000-0000-0000C1220000}"/>
    <cellStyle name="Normal 8 6 4" xfId="8897" xr:uid="{00000000-0005-0000-0000-0000C2220000}"/>
    <cellStyle name="Normal 8 6 4 2" xfId="8898" xr:uid="{00000000-0005-0000-0000-0000C3220000}"/>
    <cellStyle name="Normal 8 6 4 2 2" xfId="8899" xr:uid="{00000000-0005-0000-0000-0000C4220000}"/>
    <cellStyle name="Normal 8 6 4 3" xfId="8900" xr:uid="{00000000-0005-0000-0000-0000C5220000}"/>
    <cellStyle name="Normal 8 6 5" xfId="8901" xr:uid="{00000000-0005-0000-0000-0000C6220000}"/>
    <cellStyle name="Normal 8 6 5 2" xfId="8902" xr:uid="{00000000-0005-0000-0000-0000C7220000}"/>
    <cellStyle name="Normal 8 6 6" xfId="8903" xr:uid="{00000000-0005-0000-0000-0000C8220000}"/>
    <cellStyle name="Normal 8 7" xfId="8904" xr:uid="{00000000-0005-0000-0000-0000C9220000}"/>
    <cellStyle name="Normal 8 8" xfId="8905" xr:uid="{00000000-0005-0000-0000-0000CA220000}"/>
    <cellStyle name="Normal 8 8 2" xfId="8906" xr:uid="{00000000-0005-0000-0000-0000CB220000}"/>
    <cellStyle name="Normal 8 8 2 2" xfId="8907" xr:uid="{00000000-0005-0000-0000-0000CC220000}"/>
    <cellStyle name="Normal 8 8 2 2 2" xfId="8908" xr:uid="{00000000-0005-0000-0000-0000CD220000}"/>
    <cellStyle name="Normal 8 8 2 3" xfId="8909" xr:uid="{00000000-0005-0000-0000-0000CE220000}"/>
    <cellStyle name="Normal 8 8 3" xfId="8910" xr:uid="{00000000-0005-0000-0000-0000CF220000}"/>
    <cellStyle name="Normal 8 8 3 2" xfId="8911" xr:uid="{00000000-0005-0000-0000-0000D0220000}"/>
    <cellStyle name="Normal 8 8 4" xfId="8912" xr:uid="{00000000-0005-0000-0000-0000D1220000}"/>
    <cellStyle name="Normal 8 9" xfId="8913" xr:uid="{00000000-0005-0000-0000-0000D2220000}"/>
    <cellStyle name="Normal 8 9 2" xfId="8914" xr:uid="{00000000-0005-0000-0000-0000D3220000}"/>
    <cellStyle name="Normal 8 9 2 2" xfId="8915" xr:uid="{00000000-0005-0000-0000-0000D4220000}"/>
    <cellStyle name="Normal 8 9 3" xfId="8916" xr:uid="{00000000-0005-0000-0000-0000D5220000}"/>
    <cellStyle name="Normal 80" xfId="8917" xr:uid="{00000000-0005-0000-0000-0000D6220000}"/>
    <cellStyle name="Normal 81" xfId="8918" xr:uid="{00000000-0005-0000-0000-0000D7220000}"/>
    <cellStyle name="Normal 81 2" xfId="8919" xr:uid="{00000000-0005-0000-0000-0000D8220000}"/>
    <cellStyle name="Normal 81 2 2" xfId="8920" xr:uid="{00000000-0005-0000-0000-0000D9220000}"/>
    <cellStyle name="Normal 81 3" xfId="8921" xr:uid="{00000000-0005-0000-0000-0000DA220000}"/>
    <cellStyle name="Normal 82" xfId="8922" xr:uid="{00000000-0005-0000-0000-0000DB220000}"/>
    <cellStyle name="Normal 82 2" xfId="8923" xr:uid="{00000000-0005-0000-0000-0000DC220000}"/>
    <cellStyle name="Normal 82 2 2" xfId="8924" xr:uid="{00000000-0005-0000-0000-0000DD220000}"/>
    <cellStyle name="Normal 82 3" xfId="8925" xr:uid="{00000000-0005-0000-0000-0000DE220000}"/>
    <cellStyle name="Normal 83" xfId="8926" xr:uid="{00000000-0005-0000-0000-0000DF220000}"/>
    <cellStyle name="Normal 83 2" xfId="8927" xr:uid="{00000000-0005-0000-0000-0000E0220000}"/>
    <cellStyle name="Normal 83 2 2" xfId="8928" xr:uid="{00000000-0005-0000-0000-0000E1220000}"/>
    <cellStyle name="Normal 83 3" xfId="8929" xr:uid="{00000000-0005-0000-0000-0000E2220000}"/>
    <cellStyle name="Normal 84" xfId="8930" xr:uid="{00000000-0005-0000-0000-0000E3220000}"/>
    <cellStyle name="Normal 85" xfId="8931" xr:uid="{00000000-0005-0000-0000-0000E4220000}"/>
    <cellStyle name="Normal 85 2" xfId="8932" xr:uid="{00000000-0005-0000-0000-0000E5220000}"/>
    <cellStyle name="Normal 86" xfId="10745" xr:uid="{00000000-0005-0000-0000-0000E6220000}"/>
    <cellStyle name="Normal 86 2" xfId="8933" xr:uid="{00000000-0005-0000-0000-0000E7220000}"/>
    <cellStyle name="Normal 87" xfId="10748" xr:uid="{59555C55-F569-47F5-9963-E77F8B3E6707}"/>
    <cellStyle name="Normal 89 2" xfId="8934" xr:uid="{00000000-0005-0000-0000-0000E8220000}"/>
    <cellStyle name="Normal 89 2 2" xfId="8935" xr:uid="{00000000-0005-0000-0000-0000E9220000}"/>
    <cellStyle name="Normal 89 2 2 2" xfId="8936" xr:uid="{00000000-0005-0000-0000-0000EA220000}"/>
    <cellStyle name="Normal 89 2 3" xfId="8937" xr:uid="{00000000-0005-0000-0000-0000EB220000}"/>
    <cellStyle name="Normal 89 3" xfId="8938" xr:uid="{00000000-0005-0000-0000-0000EC220000}"/>
    <cellStyle name="Normal 89 3 2" xfId="8939" xr:uid="{00000000-0005-0000-0000-0000ED220000}"/>
    <cellStyle name="Normal 89 3 2 2" xfId="8940" xr:uid="{00000000-0005-0000-0000-0000EE220000}"/>
    <cellStyle name="Normal 89 3 3" xfId="8941" xr:uid="{00000000-0005-0000-0000-0000EF220000}"/>
    <cellStyle name="Normal 9" xfId="8942" xr:uid="{00000000-0005-0000-0000-0000F0220000}"/>
    <cellStyle name="Normal 9 10" xfId="8943" xr:uid="{00000000-0005-0000-0000-0000F1220000}"/>
    <cellStyle name="Normal 9 11" xfId="8944" xr:uid="{00000000-0005-0000-0000-0000F2220000}"/>
    <cellStyle name="Normal 9 12" xfId="8945" xr:uid="{00000000-0005-0000-0000-0000F3220000}"/>
    <cellStyle name="Normal 9 13" xfId="8946" xr:uid="{00000000-0005-0000-0000-0000F4220000}"/>
    <cellStyle name="Normal 9 14" xfId="8947" xr:uid="{00000000-0005-0000-0000-0000F5220000}"/>
    <cellStyle name="Normal 9 15" xfId="8948" xr:uid="{00000000-0005-0000-0000-0000F6220000}"/>
    <cellStyle name="Normal 9 16" xfId="8949" xr:uid="{00000000-0005-0000-0000-0000F7220000}"/>
    <cellStyle name="Normal 9 17" xfId="8950" xr:uid="{00000000-0005-0000-0000-0000F8220000}"/>
    <cellStyle name="Normal 9 18" xfId="8951" xr:uid="{00000000-0005-0000-0000-0000F9220000}"/>
    <cellStyle name="Normal 9 19" xfId="8952" xr:uid="{00000000-0005-0000-0000-0000FA220000}"/>
    <cellStyle name="Normal 9 2" xfId="8953" xr:uid="{00000000-0005-0000-0000-0000FB220000}"/>
    <cellStyle name="Normal 9 2 2" xfId="8954" xr:uid="{00000000-0005-0000-0000-0000FC220000}"/>
    <cellStyle name="Normal 9 2 2 2" xfId="8955" xr:uid="{00000000-0005-0000-0000-0000FD220000}"/>
    <cellStyle name="Normal 9 2 2 2 2" xfId="8956" xr:uid="{00000000-0005-0000-0000-0000FE220000}"/>
    <cellStyle name="Normal 9 2 2 2 2 2" xfId="8957" xr:uid="{00000000-0005-0000-0000-0000FF220000}"/>
    <cellStyle name="Normal 9 2 2 2 2 2 2" xfId="8958" xr:uid="{00000000-0005-0000-0000-000000230000}"/>
    <cellStyle name="Normal 9 2 2 2 2 3" xfId="8959" xr:uid="{00000000-0005-0000-0000-000001230000}"/>
    <cellStyle name="Normal 9 2 2 2 3" xfId="8960" xr:uid="{00000000-0005-0000-0000-000002230000}"/>
    <cellStyle name="Normal 9 2 2 2 3 2" xfId="8961" xr:uid="{00000000-0005-0000-0000-000003230000}"/>
    <cellStyle name="Normal 9 2 2 2 4" xfId="8962" xr:uid="{00000000-0005-0000-0000-000004230000}"/>
    <cellStyle name="Normal 9 2 2 3" xfId="8963" xr:uid="{00000000-0005-0000-0000-000005230000}"/>
    <cellStyle name="Normal 9 2 2 3 2" xfId="8964" xr:uid="{00000000-0005-0000-0000-000006230000}"/>
    <cellStyle name="Normal 9 2 2 3 2 2" xfId="8965" xr:uid="{00000000-0005-0000-0000-000007230000}"/>
    <cellStyle name="Normal 9 2 2 3 3" xfId="8966" xr:uid="{00000000-0005-0000-0000-000008230000}"/>
    <cellStyle name="Normal 9 2 2 4" xfId="8967" xr:uid="{00000000-0005-0000-0000-000009230000}"/>
    <cellStyle name="Normal 9 2 2 4 2" xfId="8968" xr:uid="{00000000-0005-0000-0000-00000A230000}"/>
    <cellStyle name="Normal 9 2 2 4 2 2" xfId="8969" xr:uid="{00000000-0005-0000-0000-00000B230000}"/>
    <cellStyle name="Normal 9 2 2 4 3" xfId="8970" xr:uid="{00000000-0005-0000-0000-00000C230000}"/>
    <cellStyle name="Normal 9 2 2 5" xfId="8971" xr:uid="{00000000-0005-0000-0000-00000D230000}"/>
    <cellStyle name="Normal 9 2 2 5 2" xfId="8972" xr:uid="{00000000-0005-0000-0000-00000E230000}"/>
    <cellStyle name="Normal 9 2 2 6" xfId="8973" xr:uid="{00000000-0005-0000-0000-00000F230000}"/>
    <cellStyle name="Normal 9 2 3" xfId="8974" xr:uid="{00000000-0005-0000-0000-000010230000}"/>
    <cellStyle name="Normal 9 2 3 2" xfId="8975" xr:uid="{00000000-0005-0000-0000-000011230000}"/>
    <cellStyle name="Normal 9 2 3 2 2" xfId="8976" xr:uid="{00000000-0005-0000-0000-000012230000}"/>
    <cellStyle name="Normal 9 2 3 2 2 2" xfId="8977" xr:uid="{00000000-0005-0000-0000-000013230000}"/>
    <cellStyle name="Normal 9 2 3 2 3" xfId="8978" xr:uid="{00000000-0005-0000-0000-000014230000}"/>
    <cellStyle name="Normal 9 2 3 3" xfId="8979" xr:uid="{00000000-0005-0000-0000-000015230000}"/>
    <cellStyle name="Normal 9 2 3 3 2" xfId="8980" xr:uid="{00000000-0005-0000-0000-000016230000}"/>
    <cellStyle name="Normal 9 2 3 4" xfId="8981" xr:uid="{00000000-0005-0000-0000-000017230000}"/>
    <cellStyle name="Normal 9 2 4" xfId="8982" xr:uid="{00000000-0005-0000-0000-000018230000}"/>
    <cellStyle name="Normal 9 2 4 2" xfId="8983" xr:uid="{00000000-0005-0000-0000-000019230000}"/>
    <cellStyle name="Normal 9 2 4 2 2" xfId="8984" xr:uid="{00000000-0005-0000-0000-00001A230000}"/>
    <cellStyle name="Normal 9 2 4 3" xfId="8985" xr:uid="{00000000-0005-0000-0000-00001B230000}"/>
    <cellStyle name="Normal 9 2 5" xfId="8986" xr:uid="{00000000-0005-0000-0000-00001C230000}"/>
    <cellStyle name="Normal 9 2 5 2" xfId="8987" xr:uid="{00000000-0005-0000-0000-00001D230000}"/>
    <cellStyle name="Normal 9 2 5 2 2" xfId="8988" xr:uid="{00000000-0005-0000-0000-00001E230000}"/>
    <cellStyle name="Normal 9 2 5 3" xfId="8989" xr:uid="{00000000-0005-0000-0000-00001F230000}"/>
    <cellStyle name="Normal 9 2 6" xfId="8990" xr:uid="{00000000-0005-0000-0000-000020230000}"/>
    <cellStyle name="Normal 9 2 7" xfId="8991" xr:uid="{00000000-0005-0000-0000-000021230000}"/>
    <cellStyle name="Normal 9 2 7 2" xfId="8992" xr:uid="{00000000-0005-0000-0000-000022230000}"/>
    <cellStyle name="Normal 9 2 8" xfId="8993" xr:uid="{00000000-0005-0000-0000-000023230000}"/>
    <cellStyle name="Normal 9 20" xfId="8994" xr:uid="{00000000-0005-0000-0000-000024230000}"/>
    <cellStyle name="Normal 9 21" xfId="8995" xr:uid="{00000000-0005-0000-0000-000025230000}"/>
    <cellStyle name="Normal 9 22" xfId="8996" xr:uid="{00000000-0005-0000-0000-000026230000}"/>
    <cellStyle name="Normal 9 22 2" xfId="8997" xr:uid="{00000000-0005-0000-0000-000027230000}"/>
    <cellStyle name="Normal 9 22 2 2" xfId="8998" xr:uid="{00000000-0005-0000-0000-000028230000}"/>
    <cellStyle name="Normal 9 22 3" xfId="8999" xr:uid="{00000000-0005-0000-0000-000029230000}"/>
    <cellStyle name="Normal 9 23" xfId="9000" xr:uid="{00000000-0005-0000-0000-00002A230000}"/>
    <cellStyle name="Normal 9 23 2" xfId="9001" xr:uid="{00000000-0005-0000-0000-00002B230000}"/>
    <cellStyle name="Normal 9 23 2 2" xfId="9002" xr:uid="{00000000-0005-0000-0000-00002C230000}"/>
    <cellStyle name="Normal 9 23 3" xfId="9003" xr:uid="{00000000-0005-0000-0000-00002D230000}"/>
    <cellStyle name="Normal 9 24" xfId="9004" xr:uid="{00000000-0005-0000-0000-00002E230000}"/>
    <cellStyle name="Normal 9 24 2" xfId="9005" xr:uid="{00000000-0005-0000-0000-00002F230000}"/>
    <cellStyle name="Normal 9 25" xfId="9006" xr:uid="{00000000-0005-0000-0000-000030230000}"/>
    <cellStyle name="Normal 9 3" xfId="9007" xr:uid="{00000000-0005-0000-0000-000031230000}"/>
    <cellStyle name="Normal 9 4" xfId="9008" xr:uid="{00000000-0005-0000-0000-000032230000}"/>
    <cellStyle name="Normal 9 4 2" xfId="9009" xr:uid="{00000000-0005-0000-0000-000033230000}"/>
    <cellStyle name="Normal 9 4 2 2" xfId="9010" xr:uid="{00000000-0005-0000-0000-000034230000}"/>
    <cellStyle name="Normal 9 4 2 2 2" xfId="9011" xr:uid="{00000000-0005-0000-0000-000035230000}"/>
    <cellStyle name="Normal 9 4 2 2 2 2" xfId="9012" xr:uid="{00000000-0005-0000-0000-000036230000}"/>
    <cellStyle name="Normal 9 4 2 2 3" xfId="9013" xr:uid="{00000000-0005-0000-0000-000037230000}"/>
    <cellStyle name="Normal 9 4 2 3" xfId="9014" xr:uid="{00000000-0005-0000-0000-000038230000}"/>
    <cellStyle name="Normal 9 4 2 3 2" xfId="9015" xr:uid="{00000000-0005-0000-0000-000039230000}"/>
    <cellStyle name="Normal 9 4 2 4" xfId="9016" xr:uid="{00000000-0005-0000-0000-00003A230000}"/>
    <cellStyle name="Normal 9 4 3" xfId="9017" xr:uid="{00000000-0005-0000-0000-00003B230000}"/>
    <cellStyle name="Normal 9 4 3 2" xfId="9018" xr:uid="{00000000-0005-0000-0000-00003C230000}"/>
    <cellStyle name="Normal 9 4 3 2 2" xfId="9019" xr:uid="{00000000-0005-0000-0000-00003D230000}"/>
    <cellStyle name="Normal 9 4 3 3" xfId="9020" xr:uid="{00000000-0005-0000-0000-00003E230000}"/>
    <cellStyle name="Normal 9 4 4" xfId="9021" xr:uid="{00000000-0005-0000-0000-00003F230000}"/>
    <cellStyle name="Normal 9 4 5" xfId="9022" xr:uid="{00000000-0005-0000-0000-000040230000}"/>
    <cellStyle name="Normal 9 4 5 2" xfId="9023" xr:uid="{00000000-0005-0000-0000-000041230000}"/>
    <cellStyle name="Normal 9 4 6" xfId="9024" xr:uid="{00000000-0005-0000-0000-000042230000}"/>
    <cellStyle name="Normal 9 5" xfId="9025" xr:uid="{00000000-0005-0000-0000-000043230000}"/>
    <cellStyle name="Normal 9 5 2" xfId="9026" xr:uid="{00000000-0005-0000-0000-000044230000}"/>
    <cellStyle name="Normal 9 5 3" xfId="9027" xr:uid="{00000000-0005-0000-0000-000045230000}"/>
    <cellStyle name="Normal 9 6" xfId="9028" xr:uid="{00000000-0005-0000-0000-000046230000}"/>
    <cellStyle name="Normal 9 6 2" xfId="9029" xr:uid="{00000000-0005-0000-0000-000047230000}"/>
    <cellStyle name="Normal 9 6 2 2" xfId="9030" xr:uid="{00000000-0005-0000-0000-000048230000}"/>
    <cellStyle name="Normal 9 6 2 2 2" xfId="9031" xr:uid="{00000000-0005-0000-0000-000049230000}"/>
    <cellStyle name="Normal 9 6 2 3" xfId="9032" xr:uid="{00000000-0005-0000-0000-00004A230000}"/>
    <cellStyle name="Normal 9 6 3" xfId="9033" xr:uid="{00000000-0005-0000-0000-00004B230000}"/>
    <cellStyle name="Normal 9 6 4" xfId="9034" xr:uid="{00000000-0005-0000-0000-00004C230000}"/>
    <cellStyle name="Normal 9 6 4 2" xfId="9035" xr:uid="{00000000-0005-0000-0000-00004D230000}"/>
    <cellStyle name="Normal 9 6 5" xfId="9036" xr:uid="{00000000-0005-0000-0000-00004E230000}"/>
    <cellStyle name="Normal 9 7" xfId="9037" xr:uid="{00000000-0005-0000-0000-00004F230000}"/>
    <cellStyle name="Normal 9 7 2" xfId="9038" xr:uid="{00000000-0005-0000-0000-000050230000}"/>
    <cellStyle name="Normal 9 7 3" xfId="9039" xr:uid="{00000000-0005-0000-0000-000051230000}"/>
    <cellStyle name="Normal 9 7 3 2" xfId="9040" xr:uid="{00000000-0005-0000-0000-000052230000}"/>
    <cellStyle name="Normal 9 7 4" xfId="9041" xr:uid="{00000000-0005-0000-0000-000053230000}"/>
    <cellStyle name="Normal 9 8" xfId="9042" xr:uid="{00000000-0005-0000-0000-000054230000}"/>
    <cellStyle name="Normal 9 9" xfId="9043" xr:uid="{00000000-0005-0000-0000-000055230000}"/>
    <cellStyle name="Normal Table" xfId="9044" xr:uid="{00000000-0005-0000-0000-000056230000}"/>
    <cellStyle name="Normal Table 2" xfId="9045" xr:uid="{00000000-0005-0000-0000-000057230000}"/>
    <cellStyle name="Note 10 2" xfId="9046" xr:uid="{00000000-0005-0000-0000-000058230000}"/>
    <cellStyle name="Note 10 2 2" xfId="9047" xr:uid="{00000000-0005-0000-0000-000059230000}"/>
    <cellStyle name="Note 10 2 3" xfId="9048" xr:uid="{00000000-0005-0000-0000-00005A230000}"/>
    <cellStyle name="Note 10 3" xfId="9049" xr:uid="{00000000-0005-0000-0000-00005B230000}"/>
    <cellStyle name="Note 10 4" xfId="9050" xr:uid="{00000000-0005-0000-0000-00005C230000}"/>
    <cellStyle name="Note 11 2" xfId="9051" xr:uid="{00000000-0005-0000-0000-00005D230000}"/>
    <cellStyle name="Note 11 2 2" xfId="9052" xr:uid="{00000000-0005-0000-0000-00005E230000}"/>
    <cellStyle name="Note 11 2 3" xfId="9053" xr:uid="{00000000-0005-0000-0000-00005F230000}"/>
    <cellStyle name="Note 11 3" xfId="9054" xr:uid="{00000000-0005-0000-0000-000060230000}"/>
    <cellStyle name="Note 11 4" xfId="9055" xr:uid="{00000000-0005-0000-0000-000061230000}"/>
    <cellStyle name="Note 12 2" xfId="9056" xr:uid="{00000000-0005-0000-0000-000062230000}"/>
    <cellStyle name="Note 12 2 2" xfId="9057" xr:uid="{00000000-0005-0000-0000-000063230000}"/>
    <cellStyle name="Note 12 2 3" xfId="9058" xr:uid="{00000000-0005-0000-0000-000064230000}"/>
    <cellStyle name="Note 12 3" xfId="9059" xr:uid="{00000000-0005-0000-0000-000065230000}"/>
    <cellStyle name="Note 12 4" xfId="9060" xr:uid="{00000000-0005-0000-0000-000066230000}"/>
    <cellStyle name="Note 13 2" xfId="9061" xr:uid="{00000000-0005-0000-0000-000067230000}"/>
    <cellStyle name="Note 13 2 2" xfId="9062" xr:uid="{00000000-0005-0000-0000-000068230000}"/>
    <cellStyle name="Note 13 2 3" xfId="9063" xr:uid="{00000000-0005-0000-0000-000069230000}"/>
    <cellStyle name="Note 13 3" xfId="9064" xr:uid="{00000000-0005-0000-0000-00006A230000}"/>
    <cellStyle name="Note 13 4" xfId="9065" xr:uid="{00000000-0005-0000-0000-00006B230000}"/>
    <cellStyle name="Note 13 4 2" xfId="9066" xr:uid="{00000000-0005-0000-0000-00006C230000}"/>
    <cellStyle name="Note 13 4 3" xfId="9067" xr:uid="{00000000-0005-0000-0000-00006D230000}"/>
    <cellStyle name="Note 13 4 4" xfId="9068" xr:uid="{00000000-0005-0000-0000-00006E230000}"/>
    <cellStyle name="Note 13 4 4 2" xfId="9069" xr:uid="{00000000-0005-0000-0000-00006F230000}"/>
    <cellStyle name="Note 13 4 5" xfId="9070" xr:uid="{00000000-0005-0000-0000-000070230000}"/>
    <cellStyle name="Note 2" xfId="9071" xr:uid="{00000000-0005-0000-0000-000071230000}"/>
    <cellStyle name="Note 2 2" xfId="9072" xr:uid="{00000000-0005-0000-0000-000072230000}"/>
    <cellStyle name="Note 2 2 2" xfId="9073" xr:uid="{00000000-0005-0000-0000-000073230000}"/>
    <cellStyle name="Note 2 2 2 2" xfId="9074" xr:uid="{00000000-0005-0000-0000-000074230000}"/>
    <cellStyle name="Note 2 2 2 2 2" xfId="9075" xr:uid="{00000000-0005-0000-0000-000075230000}"/>
    <cellStyle name="Note 2 2 2 2 2 2" xfId="9076" xr:uid="{00000000-0005-0000-0000-000076230000}"/>
    <cellStyle name="Note 2 2 2 2 2 2 2" xfId="9077" xr:uid="{00000000-0005-0000-0000-000077230000}"/>
    <cellStyle name="Note 2 2 2 2 2 3" xfId="9078" xr:uid="{00000000-0005-0000-0000-000078230000}"/>
    <cellStyle name="Note 2 2 2 2 3" xfId="9079" xr:uid="{00000000-0005-0000-0000-000079230000}"/>
    <cellStyle name="Note 2 2 2 2 4" xfId="9080" xr:uid="{00000000-0005-0000-0000-00007A230000}"/>
    <cellStyle name="Note 2 2 2 2 4 2" xfId="9081" xr:uid="{00000000-0005-0000-0000-00007B230000}"/>
    <cellStyle name="Note 2 2 2 2 5" xfId="9082" xr:uid="{00000000-0005-0000-0000-00007C230000}"/>
    <cellStyle name="Note 2 2 2 3" xfId="9083" xr:uid="{00000000-0005-0000-0000-00007D230000}"/>
    <cellStyle name="Note 2 2 2 3 2" xfId="9084" xr:uid="{00000000-0005-0000-0000-00007E230000}"/>
    <cellStyle name="Note 2 2 2 3 3" xfId="9085" xr:uid="{00000000-0005-0000-0000-00007F230000}"/>
    <cellStyle name="Note 2 2 2 3 3 2" xfId="9086" xr:uid="{00000000-0005-0000-0000-000080230000}"/>
    <cellStyle name="Note 2 2 2 3 4" xfId="9087" xr:uid="{00000000-0005-0000-0000-000081230000}"/>
    <cellStyle name="Note 2 2 2 4" xfId="9088" xr:uid="{00000000-0005-0000-0000-000082230000}"/>
    <cellStyle name="Note 2 2 2 4 2" xfId="9089" xr:uid="{00000000-0005-0000-0000-000083230000}"/>
    <cellStyle name="Note 2 2 2 4 2 2" xfId="9090" xr:uid="{00000000-0005-0000-0000-000084230000}"/>
    <cellStyle name="Note 2 2 2 4 3" xfId="9091" xr:uid="{00000000-0005-0000-0000-000085230000}"/>
    <cellStyle name="Note 2 2 2 5" xfId="9092" xr:uid="{00000000-0005-0000-0000-000086230000}"/>
    <cellStyle name="Note 2 2 2 5 2" xfId="9093" xr:uid="{00000000-0005-0000-0000-000087230000}"/>
    <cellStyle name="Note 2 2 2 6" xfId="9094" xr:uid="{00000000-0005-0000-0000-000088230000}"/>
    <cellStyle name="Note 2 2 2 6 2" xfId="9095" xr:uid="{00000000-0005-0000-0000-000089230000}"/>
    <cellStyle name="Note 2 2 2 7" xfId="9096" xr:uid="{00000000-0005-0000-0000-00008A230000}"/>
    <cellStyle name="Note 2 2 3" xfId="9097" xr:uid="{00000000-0005-0000-0000-00008B230000}"/>
    <cellStyle name="Note 2 2 3 2" xfId="9098" xr:uid="{00000000-0005-0000-0000-00008C230000}"/>
    <cellStyle name="Note 2 2 3 2 2" xfId="9099" xr:uid="{00000000-0005-0000-0000-00008D230000}"/>
    <cellStyle name="Note 2 2 3 2 3" xfId="9100" xr:uid="{00000000-0005-0000-0000-00008E230000}"/>
    <cellStyle name="Note 2 2 3 2 3 2" xfId="9101" xr:uid="{00000000-0005-0000-0000-00008F230000}"/>
    <cellStyle name="Note 2 2 3 2 4" xfId="9102" xr:uid="{00000000-0005-0000-0000-000090230000}"/>
    <cellStyle name="Note 2 2 3 3" xfId="9103" xr:uid="{00000000-0005-0000-0000-000091230000}"/>
    <cellStyle name="Note 2 2 3 4" xfId="9104" xr:uid="{00000000-0005-0000-0000-000092230000}"/>
    <cellStyle name="Note 2 2 3 4 2" xfId="9105" xr:uid="{00000000-0005-0000-0000-000093230000}"/>
    <cellStyle name="Note 2 2 3 4 2 2" xfId="9106" xr:uid="{00000000-0005-0000-0000-000094230000}"/>
    <cellStyle name="Note 2 2 3 4 3" xfId="9107" xr:uid="{00000000-0005-0000-0000-000095230000}"/>
    <cellStyle name="Note 2 2 3 5" xfId="9108" xr:uid="{00000000-0005-0000-0000-000096230000}"/>
    <cellStyle name="Note 2 2 3 5 2" xfId="9109" xr:uid="{00000000-0005-0000-0000-000097230000}"/>
    <cellStyle name="Note 2 2 3 6" xfId="9110" xr:uid="{00000000-0005-0000-0000-000098230000}"/>
    <cellStyle name="Note 2 2 3 6 2" xfId="9111" xr:uid="{00000000-0005-0000-0000-000099230000}"/>
    <cellStyle name="Note 2 2 3 7" xfId="9112" xr:uid="{00000000-0005-0000-0000-00009A230000}"/>
    <cellStyle name="Note 2 2 4" xfId="9113" xr:uid="{00000000-0005-0000-0000-00009B230000}"/>
    <cellStyle name="Note 2 2 4 2" xfId="9114" xr:uid="{00000000-0005-0000-0000-00009C230000}"/>
    <cellStyle name="Note 2 2 4 2 2" xfId="9115" xr:uid="{00000000-0005-0000-0000-00009D230000}"/>
    <cellStyle name="Note 2 2 4 2 2 2" xfId="9116" xr:uid="{00000000-0005-0000-0000-00009E230000}"/>
    <cellStyle name="Note 2 2 4 2 3" xfId="9117" xr:uid="{00000000-0005-0000-0000-00009F230000}"/>
    <cellStyle name="Note 2 2 4 3" xfId="9118" xr:uid="{00000000-0005-0000-0000-0000A0230000}"/>
    <cellStyle name="Note 2 2 4 3 2" xfId="9119" xr:uid="{00000000-0005-0000-0000-0000A1230000}"/>
    <cellStyle name="Note 2 2 4 3 2 2" xfId="9120" xr:uid="{00000000-0005-0000-0000-0000A2230000}"/>
    <cellStyle name="Note 2 2 4 3 3" xfId="9121" xr:uid="{00000000-0005-0000-0000-0000A3230000}"/>
    <cellStyle name="Note 2 2 4 4" xfId="9122" xr:uid="{00000000-0005-0000-0000-0000A4230000}"/>
    <cellStyle name="Note 2 2 4 4 2" xfId="9123" xr:uid="{00000000-0005-0000-0000-0000A5230000}"/>
    <cellStyle name="Note 2 2 4 4 2 2" xfId="9124" xr:uid="{00000000-0005-0000-0000-0000A6230000}"/>
    <cellStyle name="Note 2 2 4 4 3" xfId="9125" xr:uid="{00000000-0005-0000-0000-0000A7230000}"/>
    <cellStyle name="Note 2 2 4 5" xfId="9126" xr:uid="{00000000-0005-0000-0000-0000A8230000}"/>
    <cellStyle name="Note 2 2 4 5 2" xfId="9127" xr:uid="{00000000-0005-0000-0000-0000A9230000}"/>
    <cellStyle name="Note 2 2 4 6" xfId="9128" xr:uid="{00000000-0005-0000-0000-0000AA230000}"/>
    <cellStyle name="Note 2 2 5" xfId="9129" xr:uid="{00000000-0005-0000-0000-0000AB230000}"/>
    <cellStyle name="Note 2 2 5 2" xfId="9130" xr:uid="{00000000-0005-0000-0000-0000AC230000}"/>
    <cellStyle name="Note 2 2 5 2 2" xfId="9131" xr:uid="{00000000-0005-0000-0000-0000AD230000}"/>
    <cellStyle name="Note 2 2 5 3" xfId="9132" xr:uid="{00000000-0005-0000-0000-0000AE230000}"/>
    <cellStyle name="Note 2 2 6" xfId="9133" xr:uid="{00000000-0005-0000-0000-0000AF230000}"/>
    <cellStyle name="Note 2 2 6 2" xfId="9134" xr:uid="{00000000-0005-0000-0000-0000B0230000}"/>
    <cellStyle name="Note 2 2 6 2 2" xfId="9135" xr:uid="{00000000-0005-0000-0000-0000B1230000}"/>
    <cellStyle name="Note 2 2 6 3" xfId="9136" xr:uid="{00000000-0005-0000-0000-0000B2230000}"/>
    <cellStyle name="Note 2 2 7" xfId="9137" xr:uid="{00000000-0005-0000-0000-0000B3230000}"/>
    <cellStyle name="Note 2 2 7 2" xfId="9138" xr:uid="{00000000-0005-0000-0000-0000B4230000}"/>
    <cellStyle name="Note 2 2 7 2 2" xfId="9139" xr:uid="{00000000-0005-0000-0000-0000B5230000}"/>
    <cellStyle name="Note 2 2 7 3" xfId="9140" xr:uid="{00000000-0005-0000-0000-0000B6230000}"/>
    <cellStyle name="Note 2 2 8" xfId="9141" xr:uid="{00000000-0005-0000-0000-0000B7230000}"/>
    <cellStyle name="Note 2 2 8 2" xfId="9142" xr:uid="{00000000-0005-0000-0000-0000B8230000}"/>
    <cellStyle name="Note 2 2 9" xfId="9143" xr:uid="{00000000-0005-0000-0000-0000B9230000}"/>
    <cellStyle name="Note 2 3" xfId="9144" xr:uid="{00000000-0005-0000-0000-0000BA230000}"/>
    <cellStyle name="Note 2 3 2" xfId="9145" xr:uid="{00000000-0005-0000-0000-0000BB230000}"/>
    <cellStyle name="Note 2 3 2 2" xfId="9146" xr:uid="{00000000-0005-0000-0000-0000BC230000}"/>
    <cellStyle name="Note 2 3 2 2 2" xfId="9147" xr:uid="{00000000-0005-0000-0000-0000BD230000}"/>
    <cellStyle name="Note 2 3 2 2 2 2" xfId="9148" xr:uid="{00000000-0005-0000-0000-0000BE230000}"/>
    <cellStyle name="Note 2 3 2 2 3" xfId="9149" xr:uid="{00000000-0005-0000-0000-0000BF230000}"/>
    <cellStyle name="Note 2 3 2 3" xfId="9150" xr:uid="{00000000-0005-0000-0000-0000C0230000}"/>
    <cellStyle name="Note 2 3 2 4" xfId="9151" xr:uid="{00000000-0005-0000-0000-0000C1230000}"/>
    <cellStyle name="Note 2 3 2 4 2" xfId="9152" xr:uid="{00000000-0005-0000-0000-0000C2230000}"/>
    <cellStyle name="Note 2 3 2 5" xfId="9153" xr:uid="{00000000-0005-0000-0000-0000C3230000}"/>
    <cellStyle name="Note 2 3 3" xfId="9154" xr:uid="{00000000-0005-0000-0000-0000C4230000}"/>
    <cellStyle name="Note 2 3 3 2" xfId="9155" xr:uid="{00000000-0005-0000-0000-0000C5230000}"/>
    <cellStyle name="Note 2 3 3 3" xfId="9156" xr:uid="{00000000-0005-0000-0000-0000C6230000}"/>
    <cellStyle name="Note 2 3 3 3 2" xfId="9157" xr:uid="{00000000-0005-0000-0000-0000C7230000}"/>
    <cellStyle name="Note 2 3 3 4" xfId="9158" xr:uid="{00000000-0005-0000-0000-0000C8230000}"/>
    <cellStyle name="Note 2 3 4" xfId="9159" xr:uid="{00000000-0005-0000-0000-0000C9230000}"/>
    <cellStyle name="Note 2 3 4 2" xfId="9160" xr:uid="{00000000-0005-0000-0000-0000CA230000}"/>
    <cellStyle name="Note 2 3 4 2 2" xfId="9161" xr:uid="{00000000-0005-0000-0000-0000CB230000}"/>
    <cellStyle name="Note 2 3 4 3" xfId="9162" xr:uid="{00000000-0005-0000-0000-0000CC230000}"/>
    <cellStyle name="Note 2 3 5" xfId="9163" xr:uid="{00000000-0005-0000-0000-0000CD230000}"/>
    <cellStyle name="Note 2 3 5 2" xfId="9164" xr:uid="{00000000-0005-0000-0000-0000CE230000}"/>
    <cellStyle name="Note 2 3 6" xfId="9165" xr:uid="{00000000-0005-0000-0000-0000CF230000}"/>
    <cellStyle name="Note 2 3 6 2" xfId="9166" xr:uid="{00000000-0005-0000-0000-0000D0230000}"/>
    <cellStyle name="Note 2 3 7" xfId="9167" xr:uid="{00000000-0005-0000-0000-0000D1230000}"/>
    <cellStyle name="Note 2 4" xfId="9168" xr:uid="{00000000-0005-0000-0000-0000D2230000}"/>
    <cellStyle name="Note 2 4 2" xfId="9169" xr:uid="{00000000-0005-0000-0000-0000D3230000}"/>
    <cellStyle name="Note 2 4 2 2" xfId="9170" xr:uid="{00000000-0005-0000-0000-0000D4230000}"/>
    <cellStyle name="Note 2 4 2 3" xfId="9171" xr:uid="{00000000-0005-0000-0000-0000D5230000}"/>
    <cellStyle name="Note 2 4 2 3 2" xfId="9172" xr:uid="{00000000-0005-0000-0000-0000D6230000}"/>
    <cellStyle name="Note 2 4 2 4" xfId="9173" xr:uid="{00000000-0005-0000-0000-0000D7230000}"/>
    <cellStyle name="Note 2 4 3" xfId="9174" xr:uid="{00000000-0005-0000-0000-0000D8230000}"/>
    <cellStyle name="Note 2 4 4" xfId="9175" xr:uid="{00000000-0005-0000-0000-0000D9230000}"/>
    <cellStyle name="Note 2 4 4 2" xfId="9176" xr:uid="{00000000-0005-0000-0000-0000DA230000}"/>
    <cellStyle name="Note 2 4 4 2 2" xfId="9177" xr:uid="{00000000-0005-0000-0000-0000DB230000}"/>
    <cellStyle name="Note 2 4 4 3" xfId="9178" xr:uid="{00000000-0005-0000-0000-0000DC230000}"/>
    <cellStyle name="Note 2 4 5" xfId="9179" xr:uid="{00000000-0005-0000-0000-0000DD230000}"/>
    <cellStyle name="Note 2 4 5 2" xfId="9180" xr:uid="{00000000-0005-0000-0000-0000DE230000}"/>
    <cellStyle name="Note 2 4 6" xfId="9181" xr:uid="{00000000-0005-0000-0000-0000DF230000}"/>
    <cellStyle name="Note 2 4 6 2" xfId="9182" xr:uid="{00000000-0005-0000-0000-0000E0230000}"/>
    <cellStyle name="Note 2 4 7" xfId="9183" xr:uid="{00000000-0005-0000-0000-0000E1230000}"/>
    <cellStyle name="Note 2 5" xfId="9184" xr:uid="{00000000-0005-0000-0000-0000E2230000}"/>
    <cellStyle name="Note 2 5 2" xfId="9185" xr:uid="{00000000-0005-0000-0000-0000E3230000}"/>
    <cellStyle name="Note 2 5 2 2" xfId="9186" xr:uid="{00000000-0005-0000-0000-0000E4230000}"/>
    <cellStyle name="Note 2 5 2 2 2" xfId="9187" xr:uid="{00000000-0005-0000-0000-0000E5230000}"/>
    <cellStyle name="Note 2 5 2 3" xfId="9188" xr:uid="{00000000-0005-0000-0000-0000E6230000}"/>
    <cellStyle name="Note 2 5 3" xfId="9189" xr:uid="{00000000-0005-0000-0000-0000E7230000}"/>
    <cellStyle name="Note 2 5 3 2" xfId="9190" xr:uid="{00000000-0005-0000-0000-0000E8230000}"/>
    <cellStyle name="Note 2 5 4" xfId="9191" xr:uid="{00000000-0005-0000-0000-0000E9230000}"/>
    <cellStyle name="Note 2 6" xfId="9192" xr:uid="{00000000-0005-0000-0000-0000EA230000}"/>
    <cellStyle name="Note 2 6 2" xfId="9193" xr:uid="{00000000-0005-0000-0000-0000EB230000}"/>
    <cellStyle name="Note 2 6 2 2" xfId="9194" xr:uid="{00000000-0005-0000-0000-0000EC230000}"/>
    <cellStyle name="Note 2 6 3" xfId="9195" xr:uid="{00000000-0005-0000-0000-0000ED230000}"/>
    <cellStyle name="Note 2 7" xfId="9196" xr:uid="{00000000-0005-0000-0000-0000EE230000}"/>
    <cellStyle name="Note 2 7 2" xfId="9197" xr:uid="{00000000-0005-0000-0000-0000EF230000}"/>
    <cellStyle name="Note 2 7 2 2" xfId="9198" xr:uid="{00000000-0005-0000-0000-0000F0230000}"/>
    <cellStyle name="Note 2 7 3" xfId="9199" xr:uid="{00000000-0005-0000-0000-0000F1230000}"/>
    <cellStyle name="Note 2 8" xfId="9200" xr:uid="{00000000-0005-0000-0000-0000F2230000}"/>
    <cellStyle name="Note 2 8 2" xfId="9201" xr:uid="{00000000-0005-0000-0000-0000F3230000}"/>
    <cellStyle name="Note 2 9" xfId="9202" xr:uid="{00000000-0005-0000-0000-0000F4230000}"/>
    <cellStyle name="Note 3" xfId="9203" xr:uid="{00000000-0005-0000-0000-0000F5230000}"/>
    <cellStyle name="Note 3 10" xfId="9204" xr:uid="{00000000-0005-0000-0000-0000F6230000}"/>
    <cellStyle name="Note 3 2" xfId="9205" xr:uid="{00000000-0005-0000-0000-0000F7230000}"/>
    <cellStyle name="Note 3 2 2" xfId="9206" xr:uid="{00000000-0005-0000-0000-0000F8230000}"/>
    <cellStyle name="Note 3 2 2 2" xfId="9207" xr:uid="{00000000-0005-0000-0000-0000F9230000}"/>
    <cellStyle name="Note 3 2 2 2 2" xfId="9208" xr:uid="{00000000-0005-0000-0000-0000FA230000}"/>
    <cellStyle name="Note 3 2 2 2 2 2" xfId="9209" xr:uid="{00000000-0005-0000-0000-0000FB230000}"/>
    <cellStyle name="Note 3 2 2 2 2 2 2" xfId="9210" xr:uid="{00000000-0005-0000-0000-0000FC230000}"/>
    <cellStyle name="Note 3 2 2 2 2 3" xfId="9211" xr:uid="{00000000-0005-0000-0000-0000FD230000}"/>
    <cellStyle name="Note 3 2 2 2 3" xfId="9212" xr:uid="{00000000-0005-0000-0000-0000FE230000}"/>
    <cellStyle name="Note 3 2 2 2 4" xfId="9213" xr:uid="{00000000-0005-0000-0000-0000FF230000}"/>
    <cellStyle name="Note 3 2 2 2 4 2" xfId="9214" xr:uid="{00000000-0005-0000-0000-000000240000}"/>
    <cellStyle name="Note 3 2 2 2 5" xfId="9215" xr:uid="{00000000-0005-0000-0000-000001240000}"/>
    <cellStyle name="Note 3 2 2 3" xfId="9216" xr:uid="{00000000-0005-0000-0000-000002240000}"/>
    <cellStyle name="Note 3 2 2 3 2" xfId="9217" xr:uid="{00000000-0005-0000-0000-000003240000}"/>
    <cellStyle name="Note 3 2 2 3 3" xfId="9218" xr:uid="{00000000-0005-0000-0000-000004240000}"/>
    <cellStyle name="Note 3 2 2 3 3 2" xfId="9219" xr:uid="{00000000-0005-0000-0000-000005240000}"/>
    <cellStyle name="Note 3 2 2 3 4" xfId="9220" xr:uid="{00000000-0005-0000-0000-000006240000}"/>
    <cellStyle name="Note 3 2 2 4" xfId="9221" xr:uid="{00000000-0005-0000-0000-000007240000}"/>
    <cellStyle name="Note 3 2 2 4 2" xfId="9222" xr:uid="{00000000-0005-0000-0000-000008240000}"/>
    <cellStyle name="Note 3 2 2 4 2 2" xfId="9223" xr:uid="{00000000-0005-0000-0000-000009240000}"/>
    <cellStyle name="Note 3 2 2 4 3" xfId="9224" xr:uid="{00000000-0005-0000-0000-00000A240000}"/>
    <cellStyle name="Note 3 2 2 5" xfId="9225" xr:uid="{00000000-0005-0000-0000-00000B240000}"/>
    <cellStyle name="Note 3 2 2 5 2" xfId="9226" xr:uid="{00000000-0005-0000-0000-00000C240000}"/>
    <cellStyle name="Note 3 2 2 6" xfId="9227" xr:uid="{00000000-0005-0000-0000-00000D240000}"/>
    <cellStyle name="Note 3 2 2 6 2" xfId="9228" xr:uid="{00000000-0005-0000-0000-00000E240000}"/>
    <cellStyle name="Note 3 2 2 7" xfId="9229" xr:uid="{00000000-0005-0000-0000-00000F240000}"/>
    <cellStyle name="Note 3 2 3" xfId="9230" xr:uid="{00000000-0005-0000-0000-000010240000}"/>
    <cellStyle name="Note 3 2 3 2" xfId="9231" xr:uid="{00000000-0005-0000-0000-000011240000}"/>
    <cellStyle name="Note 3 2 3 2 2" xfId="9232" xr:uid="{00000000-0005-0000-0000-000012240000}"/>
    <cellStyle name="Note 3 2 3 2 3" xfId="9233" xr:uid="{00000000-0005-0000-0000-000013240000}"/>
    <cellStyle name="Note 3 2 3 2 3 2" xfId="9234" xr:uid="{00000000-0005-0000-0000-000014240000}"/>
    <cellStyle name="Note 3 2 3 2 4" xfId="9235" xr:uid="{00000000-0005-0000-0000-000015240000}"/>
    <cellStyle name="Note 3 2 3 3" xfId="9236" xr:uid="{00000000-0005-0000-0000-000016240000}"/>
    <cellStyle name="Note 3 2 3 4" xfId="9237" xr:uid="{00000000-0005-0000-0000-000017240000}"/>
    <cellStyle name="Note 3 2 3 4 2" xfId="9238" xr:uid="{00000000-0005-0000-0000-000018240000}"/>
    <cellStyle name="Note 3 2 3 4 2 2" xfId="9239" xr:uid="{00000000-0005-0000-0000-000019240000}"/>
    <cellStyle name="Note 3 2 3 4 3" xfId="9240" xr:uid="{00000000-0005-0000-0000-00001A240000}"/>
    <cellStyle name="Note 3 2 3 5" xfId="9241" xr:uid="{00000000-0005-0000-0000-00001B240000}"/>
    <cellStyle name="Note 3 2 3 5 2" xfId="9242" xr:uid="{00000000-0005-0000-0000-00001C240000}"/>
    <cellStyle name="Note 3 2 3 6" xfId="9243" xr:uid="{00000000-0005-0000-0000-00001D240000}"/>
    <cellStyle name="Note 3 2 3 6 2" xfId="9244" xr:uid="{00000000-0005-0000-0000-00001E240000}"/>
    <cellStyle name="Note 3 2 3 7" xfId="9245" xr:uid="{00000000-0005-0000-0000-00001F240000}"/>
    <cellStyle name="Note 3 2 4" xfId="9246" xr:uid="{00000000-0005-0000-0000-000020240000}"/>
    <cellStyle name="Note 3 2 4 2" xfId="9247" xr:uid="{00000000-0005-0000-0000-000021240000}"/>
    <cellStyle name="Note 3 2 4 2 2" xfId="9248" xr:uid="{00000000-0005-0000-0000-000022240000}"/>
    <cellStyle name="Note 3 2 4 2 2 2" xfId="9249" xr:uid="{00000000-0005-0000-0000-000023240000}"/>
    <cellStyle name="Note 3 2 4 2 3" xfId="9250" xr:uid="{00000000-0005-0000-0000-000024240000}"/>
    <cellStyle name="Note 3 2 4 3" xfId="9251" xr:uid="{00000000-0005-0000-0000-000025240000}"/>
    <cellStyle name="Note 3 2 4 3 2" xfId="9252" xr:uid="{00000000-0005-0000-0000-000026240000}"/>
    <cellStyle name="Note 3 2 4 3 2 2" xfId="9253" xr:uid="{00000000-0005-0000-0000-000027240000}"/>
    <cellStyle name="Note 3 2 4 3 3" xfId="9254" xr:uid="{00000000-0005-0000-0000-000028240000}"/>
    <cellStyle name="Note 3 2 4 4" xfId="9255" xr:uid="{00000000-0005-0000-0000-000029240000}"/>
    <cellStyle name="Note 3 2 4 4 2" xfId="9256" xr:uid="{00000000-0005-0000-0000-00002A240000}"/>
    <cellStyle name="Note 3 2 4 4 2 2" xfId="9257" xr:uid="{00000000-0005-0000-0000-00002B240000}"/>
    <cellStyle name="Note 3 2 4 4 3" xfId="9258" xr:uid="{00000000-0005-0000-0000-00002C240000}"/>
    <cellStyle name="Note 3 2 4 5" xfId="9259" xr:uid="{00000000-0005-0000-0000-00002D240000}"/>
    <cellStyle name="Note 3 2 4 5 2" xfId="9260" xr:uid="{00000000-0005-0000-0000-00002E240000}"/>
    <cellStyle name="Note 3 2 4 6" xfId="9261" xr:uid="{00000000-0005-0000-0000-00002F240000}"/>
    <cellStyle name="Note 3 2 5" xfId="9262" xr:uid="{00000000-0005-0000-0000-000030240000}"/>
    <cellStyle name="Note 3 2 5 2" xfId="9263" xr:uid="{00000000-0005-0000-0000-000031240000}"/>
    <cellStyle name="Note 3 2 5 2 2" xfId="9264" xr:uid="{00000000-0005-0000-0000-000032240000}"/>
    <cellStyle name="Note 3 2 5 3" xfId="9265" xr:uid="{00000000-0005-0000-0000-000033240000}"/>
    <cellStyle name="Note 3 2 6" xfId="9266" xr:uid="{00000000-0005-0000-0000-000034240000}"/>
    <cellStyle name="Note 3 2 6 2" xfId="9267" xr:uid="{00000000-0005-0000-0000-000035240000}"/>
    <cellStyle name="Note 3 2 6 2 2" xfId="9268" xr:uid="{00000000-0005-0000-0000-000036240000}"/>
    <cellStyle name="Note 3 2 6 3" xfId="9269" xr:uid="{00000000-0005-0000-0000-000037240000}"/>
    <cellStyle name="Note 3 2 7" xfId="9270" xr:uid="{00000000-0005-0000-0000-000038240000}"/>
    <cellStyle name="Note 3 2 7 2" xfId="9271" xr:uid="{00000000-0005-0000-0000-000039240000}"/>
    <cellStyle name="Note 3 2 7 2 2" xfId="9272" xr:uid="{00000000-0005-0000-0000-00003A240000}"/>
    <cellStyle name="Note 3 2 7 3" xfId="9273" xr:uid="{00000000-0005-0000-0000-00003B240000}"/>
    <cellStyle name="Note 3 2 8" xfId="9274" xr:uid="{00000000-0005-0000-0000-00003C240000}"/>
    <cellStyle name="Note 3 2 8 2" xfId="9275" xr:uid="{00000000-0005-0000-0000-00003D240000}"/>
    <cellStyle name="Note 3 2 9" xfId="9276" xr:uid="{00000000-0005-0000-0000-00003E240000}"/>
    <cellStyle name="Note 3 3" xfId="9277" xr:uid="{00000000-0005-0000-0000-00003F240000}"/>
    <cellStyle name="Note 3 3 2" xfId="9278" xr:uid="{00000000-0005-0000-0000-000040240000}"/>
    <cellStyle name="Note 3 3 2 2" xfId="9279" xr:uid="{00000000-0005-0000-0000-000041240000}"/>
    <cellStyle name="Note 3 3 2 2 2" xfId="9280" xr:uid="{00000000-0005-0000-0000-000042240000}"/>
    <cellStyle name="Note 3 3 2 2 2 2" xfId="9281" xr:uid="{00000000-0005-0000-0000-000043240000}"/>
    <cellStyle name="Note 3 3 2 2 3" xfId="9282" xr:uid="{00000000-0005-0000-0000-000044240000}"/>
    <cellStyle name="Note 3 3 2 3" xfId="9283" xr:uid="{00000000-0005-0000-0000-000045240000}"/>
    <cellStyle name="Note 3 3 2 4" xfId="9284" xr:uid="{00000000-0005-0000-0000-000046240000}"/>
    <cellStyle name="Note 3 3 2 4 2" xfId="9285" xr:uid="{00000000-0005-0000-0000-000047240000}"/>
    <cellStyle name="Note 3 3 2 5" xfId="9286" xr:uid="{00000000-0005-0000-0000-000048240000}"/>
    <cellStyle name="Note 3 3 3" xfId="9287" xr:uid="{00000000-0005-0000-0000-000049240000}"/>
    <cellStyle name="Note 3 3 3 2" xfId="9288" xr:uid="{00000000-0005-0000-0000-00004A240000}"/>
    <cellStyle name="Note 3 3 3 3" xfId="9289" xr:uid="{00000000-0005-0000-0000-00004B240000}"/>
    <cellStyle name="Note 3 3 3 3 2" xfId="9290" xr:uid="{00000000-0005-0000-0000-00004C240000}"/>
    <cellStyle name="Note 3 3 3 4" xfId="9291" xr:uid="{00000000-0005-0000-0000-00004D240000}"/>
    <cellStyle name="Note 3 3 4" xfId="9292" xr:uid="{00000000-0005-0000-0000-00004E240000}"/>
    <cellStyle name="Note 3 3 4 2" xfId="9293" xr:uid="{00000000-0005-0000-0000-00004F240000}"/>
    <cellStyle name="Note 3 3 4 2 2" xfId="9294" xr:uid="{00000000-0005-0000-0000-000050240000}"/>
    <cellStyle name="Note 3 3 4 3" xfId="9295" xr:uid="{00000000-0005-0000-0000-000051240000}"/>
    <cellStyle name="Note 3 3 5" xfId="9296" xr:uid="{00000000-0005-0000-0000-000052240000}"/>
    <cellStyle name="Note 3 3 5 2" xfId="9297" xr:uid="{00000000-0005-0000-0000-000053240000}"/>
    <cellStyle name="Note 3 3 6" xfId="9298" xr:uid="{00000000-0005-0000-0000-000054240000}"/>
    <cellStyle name="Note 3 3 6 2" xfId="9299" xr:uid="{00000000-0005-0000-0000-000055240000}"/>
    <cellStyle name="Note 3 3 7" xfId="9300" xr:uid="{00000000-0005-0000-0000-000056240000}"/>
    <cellStyle name="Note 3 4" xfId="9301" xr:uid="{00000000-0005-0000-0000-000057240000}"/>
    <cellStyle name="Note 3 4 2" xfId="9302" xr:uid="{00000000-0005-0000-0000-000058240000}"/>
    <cellStyle name="Note 3 4 2 2" xfId="9303" xr:uid="{00000000-0005-0000-0000-000059240000}"/>
    <cellStyle name="Note 3 4 2 3" xfId="9304" xr:uid="{00000000-0005-0000-0000-00005A240000}"/>
    <cellStyle name="Note 3 4 2 3 2" xfId="9305" xr:uid="{00000000-0005-0000-0000-00005B240000}"/>
    <cellStyle name="Note 3 4 2 4" xfId="9306" xr:uid="{00000000-0005-0000-0000-00005C240000}"/>
    <cellStyle name="Note 3 4 3" xfId="9307" xr:uid="{00000000-0005-0000-0000-00005D240000}"/>
    <cellStyle name="Note 3 4 4" xfId="9308" xr:uid="{00000000-0005-0000-0000-00005E240000}"/>
    <cellStyle name="Note 3 4 4 2" xfId="9309" xr:uid="{00000000-0005-0000-0000-00005F240000}"/>
    <cellStyle name="Note 3 4 4 2 2" xfId="9310" xr:uid="{00000000-0005-0000-0000-000060240000}"/>
    <cellStyle name="Note 3 4 4 3" xfId="9311" xr:uid="{00000000-0005-0000-0000-000061240000}"/>
    <cellStyle name="Note 3 4 5" xfId="9312" xr:uid="{00000000-0005-0000-0000-000062240000}"/>
    <cellStyle name="Note 3 4 5 2" xfId="9313" xr:uid="{00000000-0005-0000-0000-000063240000}"/>
    <cellStyle name="Note 3 4 6" xfId="9314" xr:uid="{00000000-0005-0000-0000-000064240000}"/>
    <cellStyle name="Note 3 4 6 2" xfId="9315" xr:uid="{00000000-0005-0000-0000-000065240000}"/>
    <cellStyle name="Note 3 4 7" xfId="9316" xr:uid="{00000000-0005-0000-0000-000066240000}"/>
    <cellStyle name="Note 3 5" xfId="9317" xr:uid="{00000000-0005-0000-0000-000067240000}"/>
    <cellStyle name="Note 3 5 2" xfId="9318" xr:uid="{00000000-0005-0000-0000-000068240000}"/>
    <cellStyle name="Note 3 5 2 2" xfId="9319" xr:uid="{00000000-0005-0000-0000-000069240000}"/>
    <cellStyle name="Note 3 5 2 2 2" xfId="9320" xr:uid="{00000000-0005-0000-0000-00006A240000}"/>
    <cellStyle name="Note 3 5 2 3" xfId="9321" xr:uid="{00000000-0005-0000-0000-00006B240000}"/>
    <cellStyle name="Note 3 5 3" xfId="9322" xr:uid="{00000000-0005-0000-0000-00006C240000}"/>
    <cellStyle name="Note 3 5 3 2" xfId="9323" xr:uid="{00000000-0005-0000-0000-00006D240000}"/>
    <cellStyle name="Note 3 5 3 2 2" xfId="9324" xr:uid="{00000000-0005-0000-0000-00006E240000}"/>
    <cellStyle name="Note 3 5 3 3" xfId="9325" xr:uid="{00000000-0005-0000-0000-00006F240000}"/>
    <cellStyle name="Note 3 5 4" xfId="9326" xr:uid="{00000000-0005-0000-0000-000070240000}"/>
    <cellStyle name="Note 3 5 4 2" xfId="9327" xr:uid="{00000000-0005-0000-0000-000071240000}"/>
    <cellStyle name="Note 3 5 4 2 2" xfId="9328" xr:uid="{00000000-0005-0000-0000-000072240000}"/>
    <cellStyle name="Note 3 5 4 3" xfId="9329" xr:uid="{00000000-0005-0000-0000-000073240000}"/>
    <cellStyle name="Note 3 5 5" xfId="9330" xr:uid="{00000000-0005-0000-0000-000074240000}"/>
    <cellStyle name="Note 3 5 5 2" xfId="9331" xr:uid="{00000000-0005-0000-0000-000075240000}"/>
    <cellStyle name="Note 3 5 6" xfId="9332" xr:uid="{00000000-0005-0000-0000-000076240000}"/>
    <cellStyle name="Note 3 6" xfId="9333" xr:uid="{00000000-0005-0000-0000-000077240000}"/>
    <cellStyle name="Note 3 6 2" xfId="9334" xr:uid="{00000000-0005-0000-0000-000078240000}"/>
    <cellStyle name="Note 3 6 2 2" xfId="9335" xr:uid="{00000000-0005-0000-0000-000079240000}"/>
    <cellStyle name="Note 3 6 3" xfId="9336" xr:uid="{00000000-0005-0000-0000-00007A240000}"/>
    <cellStyle name="Note 3 7" xfId="9337" xr:uid="{00000000-0005-0000-0000-00007B240000}"/>
    <cellStyle name="Note 3 7 2" xfId="9338" xr:uid="{00000000-0005-0000-0000-00007C240000}"/>
    <cellStyle name="Note 3 7 2 2" xfId="9339" xr:uid="{00000000-0005-0000-0000-00007D240000}"/>
    <cellStyle name="Note 3 7 3" xfId="9340" xr:uid="{00000000-0005-0000-0000-00007E240000}"/>
    <cellStyle name="Note 3 8" xfId="9341" xr:uid="{00000000-0005-0000-0000-00007F240000}"/>
    <cellStyle name="Note 3 8 2" xfId="9342" xr:uid="{00000000-0005-0000-0000-000080240000}"/>
    <cellStyle name="Note 3 8 2 2" xfId="9343" xr:uid="{00000000-0005-0000-0000-000081240000}"/>
    <cellStyle name="Note 3 8 3" xfId="9344" xr:uid="{00000000-0005-0000-0000-000082240000}"/>
    <cellStyle name="Note 3 9" xfId="9345" xr:uid="{00000000-0005-0000-0000-000083240000}"/>
    <cellStyle name="Note 3 9 2" xfId="9346" xr:uid="{00000000-0005-0000-0000-000084240000}"/>
    <cellStyle name="Note 4" xfId="9347" xr:uid="{00000000-0005-0000-0000-000085240000}"/>
    <cellStyle name="Note 4 10" xfId="9348" xr:uid="{00000000-0005-0000-0000-000086240000}"/>
    <cellStyle name="Note 4 2" xfId="9349" xr:uid="{00000000-0005-0000-0000-000087240000}"/>
    <cellStyle name="Note 4 2 2" xfId="9350" xr:uid="{00000000-0005-0000-0000-000088240000}"/>
    <cellStyle name="Note 4 2 2 2" xfId="9351" xr:uid="{00000000-0005-0000-0000-000089240000}"/>
    <cellStyle name="Note 4 2 2 2 2" xfId="9352" xr:uid="{00000000-0005-0000-0000-00008A240000}"/>
    <cellStyle name="Note 4 2 2 2 2 2" xfId="9353" xr:uid="{00000000-0005-0000-0000-00008B240000}"/>
    <cellStyle name="Note 4 2 2 2 2 2 2" xfId="9354" xr:uid="{00000000-0005-0000-0000-00008C240000}"/>
    <cellStyle name="Note 4 2 2 2 2 3" xfId="9355" xr:uid="{00000000-0005-0000-0000-00008D240000}"/>
    <cellStyle name="Note 4 2 2 2 3" xfId="9356" xr:uid="{00000000-0005-0000-0000-00008E240000}"/>
    <cellStyle name="Note 4 2 2 2 4" xfId="9357" xr:uid="{00000000-0005-0000-0000-00008F240000}"/>
    <cellStyle name="Note 4 2 2 2 4 2" xfId="9358" xr:uid="{00000000-0005-0000-0000-000090240000}"/>
    <cellStyle name="Note 4 2 2 2 5" xfId="9359" xr:uid="{00000000-0005-0000-0000-000091240000}"/>
    <cellStyle name="Note 4 2 2 3" xfId="9360" xr:uid="{00000000-0005-0000-0000-000092240000}"/>
    <cellStyle name="Note 4 2 2 3 2" xfId="9361" xr:uid="{00000000-0005-0000-0000-000093240000}"/>
    <cellStyle name="Note 4 2 2 3 3" xfId="9362" xr:uid="{00000000-0005-0000-0000-000094240000}"/>
    <cellStyle name="Note 4 2 2 3 3 2" xfId="9363" xr:uid="{00000000-0005-0000-0000-000095240000}"/>
    <cellStyle name="Note 4 2 2 3 4" xfId="9364" xr:uid="{00000000-0005-0000-0000-000096240000}"/>
    <cellStyle name="Note 4 2 2 4" xfId="9365" xr:uid="{00000000-0005-0000-0000-000097240000}"/>
    <cellStyle name="Note 4 2 2 4 2" xfId="9366" xr:uid="{00000000-0005-0000-0000-000098240000}"/>
    <cellStyle name="Note 4 2 2 4 2 2" xfId="9367" xr:uid="{00000000-0005-0000-0000-000099240000}"/>
    <cellStyle name="Note 4 2 2 4 3" xfId="9368" xr:uid="{00000000-0005-0000-0000-00009A240000}"/>
    <cellStyle name="Note 4 2 2 5" xfId="9369" xr:uid="{00000000-0005-0000-0000-00009B240000}"/>
    <cellStyle name="Note 4 2 2 5 2" xfId="9370" xr:uid="{00000000-0005-0000-0000-00009C240000}"/>
    <cellStyle name="Note 4 2 2 6" xfId="9371" xr:uid="{00000000-0005-0000-0000-00009D240000}"/>
    <cellStyle name="Note 4 2 2 6 2" xfId="9372" xr:uid="{00000000-0005-0000-0000-00009E240000}"/>
    <cellStyle name="Note 4 2 2 7" xfId="9373" xr:uid="{00000000-0005-0000-0000-00009F240000}"/>
    <cellStyle name="Note 4 2 3" xfId="9374" xr:uid="{00000000-0005-0000-0000-0000A0240000}"/>
    <cellStyle name="Note 4 2 3 2" xfId="9375" xr:uid="{00000000-0005-0000-0000-0000A1240000}"/>
    <cellStyle name="Note 4 2 3 2 2" xfId="9376" xr:uid="{00000000-0005-0000-0000-0000A2240000}"/>
    <cellStyle name="Note 4 2 3 2 3" xfId="9377" xr:uid="{00000000-0005-0000-0000-0000A3240000}"/>
    <cellStyle name="Note 4 2 3 2 3 2" xfId="9378" xr:uid="{00000000-0005-0000-0000-0000A4240000}"/>
    <cellStyle name="Note 4 2 3 2 4" xfId="9379" xr:uid="{00000000-0005-0000-0000-0000A5240000}"/>
    <cellStyle name="Note 4 2 3 3" xfId="9380" xr:uid="{00000000-0005-0000-0000-0000A6240000}"/>
    <cellStyle name="Note 4 2 3 4" xfId="9381" xr:uid="{00000000-0005-0000-0000-0000A7240000}"/>
    <cellStyle name="Note 4 2 3 4 2" xfId="9382" xr:uid="{00000000-0005-0000-0000-0000A8240000}"/>
    <cellStyle name="Note 4 2 3 4 2 2" xfId="9383" xr:uid="{00000000-0005-0000-0000-0000A9240000}"/>
    <cellStyle name="Note 4 2 3 4 3" xfId="9384" xr:uid="{00000000-0005-0000-0000-0000AA240000}"/>
    <cellStyle name="Note 4 2 3 5" xfId="9385" xr:uid="{00000000-0005-0000-0000-0000AB240000}"/>
    <cellStyle name="Note 4 2 3 5 2" xfId="9386" xr:uid="{00000000-0005-0000-0000-0000AC240000}"/>
    <cellStyle name="Note 4 2 3 6" xfId="9387" xr:uid="{00000000-0005-0000-0000-0000AD240000}"/>
    <cellStyle name="Note 4 2 3 6 2" xfId="9388" xr:uid="{00000000-0005-0000-0000-0000AE240000}"/>
    <cellStyle name="Note 4 2 3 7" xfId="9389" xr:uid="{00000000-0005-0000-0000-0000AF240000}"/>
    <cellStyle name="Note 4 2 4" xfId="9390" xr:uid="{00000000-0005-0000-0000-0000B0240000}"/>
    <cellStyle name="Note 4 2 4 2" xfId="9391" xr:uid="{00000000-0005-0000-0000-0000B1240000}"/>
    <cellStyle name="Note 4 2 4 2 2" xfId="9392" xr:uid="{00000000-0005-0000-0000-0000B2240000}"/>
    <cellStyle name="Note 4 2 4 2 2 2" xfId="9393" xr:uid="{00000000-0005-0000-0000-0000B3240000}"/>
    <cellStyle name="Note 4 2 4 2 3" xfId="9394" xr:uid="{00000000-0005-0000-0000-0000B4240000}"/>
    <cellStyle name="Note 4 2 4 3" xfId="9395" xr:uid="{00000000-0005-0000-0000-0000B5240000}"/>
    <cellStyle name="Note 4 2 4 3 2" xfId="9396" xr:uid="{00000000-0005-0000-0000-0000B6240000}"/>
    <cellStyle name="Note 4 2 4 3 2 2" xfId="9397" xr:uid="{00000000-0005-0000-0000-0000B7240000}"/>
    <cellStyle name="Note 4 2 4 3 3" xfId="9398" xr:uid="{00000000-0005-0000-0000-0000B8240000}"/>
    <cellStyle name="Note 4 2 4 4" xfId="9399" xr:uid="{00000000-0005-0000-0000-0000B9240000}"/>
    <cellStyle name="Note 4 2 4 4 2" xfId="9400" xr:uid="{00000000-0005-0000-0000-0000BA240000}"/>
    <cellStyle name="Note 4 2 4 4 2 2" xfId="9401" xr:uid="{00000000-0005-0000-0000-0000BB240000}"/>
    <cellStyle name="Note 4 2 4 4 3" xfId="9402" xr:uid="{00000000-0005-0000-0000-0000BC240000}"/>
    <cellStyle name="Note 4 2 4 5" xfId="9403" xr:uid="{00000000-0005-0000-0000-0000BD240000}"/>
    <cellStyle name="Note 4 2 4 5 2" xfId="9404" xr:uid="{00000000-0005-0000-0000-0000BE240000}"/>
    <cellStyle name="Note 4 2 4 6" xfId="9405" xr:uid="{00000000-0005-0000-0000-0000BF240000}"/>
    <cellStyle name="Note 4 2 5" xfId="9406" xr:uid="{00000000-0005-0000-0000-0000C0240000}"/>
    <cellStyle name="Note 4 2 5 2" xfId="9407" xr:uid="{00000000-0005-0000-0000-0000C1240000}"/>
    <cellStyle name="Note 4 2 5 2 2" xfId="9408" xr:uid="{00000000-0005-0000-0000-0000C2240000}"/>
    <cellStyle name="Note 4 2 5 3" xfId="9409" xr:uid="{00000000-0005-0000-0000-0000C3240000}"/>
    <cellStyle name="Note 4 2 6" xfId="9410" xr:uid="{00000000-0005-0000-0000-0000C4240000}"/>
    <cellStyle name="Note 4 2 6 2" xfId="9411" xr:uid="{00000000-0005-0000-0000-0000C5240000}"/>
    <cellStyle name="Note 4 2 6 2 2" xfId="9412" xr:uid="{00000000-0005-0000-0000-0000C6240000}"/>
    <cellStyle name="Note 4 2 6 3" xfId="9413" xr:uid="{00000000-0005-0000-0000-0000C7240000}"/>
    <cellStyle name="Note 4 2 7" xfId="9414" xr:uid="{00000000-0005-0000-0000-0000C8240000}"/>
    <cellStyle name="Note 4 2 7 2" xfId="9415" xr:uid="{00000000-0005-0000-0000-0000C9240000}"/>
    <cellStyle name="Note 4 2 7 2 2" xfId="9416" xr:uid="{00000000-0005-0000-0000-0000CA240000}"/>
    <cellStyle name="Note 4 2 7 3" xfId="9417" xr:uid="{00000000-0005-0000-0000-0000CB240000}"/>
    <cellStyle name="Note 4 2 8" xfId="9418" xr:uid="{00000000-0005-0000-0000-0000CC240000}"/>
    <cellStyle name="Note 4 2 8 2" xfId="9419" xr:uid="{00000000-0005-0000-0000-0000CD240000}"/>
    <cellStyle name="Note 4 2 9" xfId="9420" xr:uid="{00000000-0005-0000-0000-0000CE240000}"/>
    <cellStyle name="Note 4 3" xfId="9421" xr:uid="{00000000-0005-0000-0000-0000CF240000}"/>
    <cellStyle name="Note 4 3 2" xfId="9422" xr:uid="{00000000-0005-0000-0000-0000D0240000}"/>
    <cellStyle name="Note 4 3 2 2" xfId="9423" xr:uid="{00000000-0005-0000-0000-0000D1240000}"/>
    <cellStyle name="Note 4 3 2 2 2" xfId="9424" xr:uid="{00000000-0005-0000-0000-0000D2240000}"/>
    <cellStyle name="Note 4 3 2 2 2 2" xfId="9425" xr:uid="{00000000-0005-0000-0000-0000D3240000}"/>
    <cellStyle name="Note 4 3 2 2 3" xfId="9426" xr:uid="{00000000-0005-0000-0000-0000D4240000}"/>
    <cellStyle name="Note 4 3 2 3" xfId="9427" xr:uid="{00000000-0005-0000-0000-0000D5240000}"/>
    <cellStyle name="Note 4 3 2 4" xfId="9428" xr:uid="{00000000-0005-0000-0000-0000D6240000}"/>
    <cellStyle name="Note 4 3 2 4 2" xfId="9429" xr:uid="{00000000-0005-0000-0000-0000D7240000}"/>
    <cellStyle name="Note 4 3 2 5" xfId="9430" xr:uid="{00000000-0005-0000-0000-0000D8240000}"/>
    <cellStyle name="Note 4 3 3" xfId="9431" xr:uid="{00000000-0005-0000-0000-0000D9240000}"/>
    <cellStyle name="Note 4 3 3 2" xfId="9432" xr:uid="{00000000-0005-0000-0000-0000DA240000}"/>
    <cellStyle name="Note 4 3 3 3" xfId="9433" xr:uid="{00000000-0005-0000-0000-0000DB240000}"/>
    <cellStyle name="Note 4 3 3 3 2" xfId="9434" xr:uid="{00000000-0005-0000-0000-0000DC240000}"/>
    <cellStyle name="Note 4 3 3 4" xfId="9435" xr:uid="{00000000-0005-0000-0000-0000DD240000}"/>
    <cellStyle name="Note 4 3 4" xfId="9436" xr:uid="{00000000-0005-0000-0000-0000DE240000}"/>
    <cellStyle name="Note 4 3 4 2" xfId="9437" xr:uid="{00000000-0005-0000-0000-0000DF240000}"/>
    <cellStyle name="Note 4 3 4 2 2" xfId="9438" xr:uid="{00000000-0005-0000-0000-0000E0240000}"/>
    <cellStyle name="Note 4 3 4 3" xfId="9439" xr:uid="{00000000-0005-0000-0000-0000E1240000}"/>
    <cellStyle name="Note 4 3 5" xfId="9440" xr:uid="{00000000-0005-0000-0000-0000E2240000}"/>
    <cellStyle name="Note 4 3 5 2" xfId="9441" xr:uid="{00000000-0005-0000-0000-0000E3240000}"/>
    <cellStyle name="Note 4 3 6" xfId="9442" xr:uid="{00000000-0005-0000-0000-0000E4240000}"/>
    <cellStyle name="Note 4 3 6 2" xfId="9443" xr:uid="{00000000-0005-0000-0000-0000E5240000}"/>
    <cellStyle name="Note 4 3 7" xfId="9444" xr:uid="{00000000-0005-0000-0000-0000E6240000}"/>
    <cellStyle name="Note 4 4" xfId="9445" xr:uid="{00000000-0005-0000-0000-0000E7240000}"/>
    <cellStyle name="Note 4 4 2" xfId="9446" xr:uid="{00000000-0005-0000-0000-0000E8240000}"/>
    <cellStyle name="Note 4 4 2 2" xfId="9447" xr:uid="{00000000-0005-0000-0000-0000E9240000}"/>
    <cellStyle name="Note 4 4 2 3" xfId="9448" xr:uid="{00000000-0005-0000-0000-0000EA240000}"/>
    <cellStyle name="Note 4 4 2 3 2" xfId="9449" xr:uid="{00000000-0005-0000-0000-0000EB240000}"/>
    <cellStyle name="Note 4 4 2 4" xfId="9450" xr:uid="{00000000-0005-0000-0000-0000EC240000}"/>
    <cellStyle name="Note 4 4 3" xfId="9451" xr:uid="{00000000-0005-0000-0000-0000ED240000}"/>
    <cellStyle name="Note 4 4 4" xfId="9452" xr:uid="{00000000-0005-0000-0000-0000EE240000}"/>
    <cellStyle name="Note 4 4 4 2" xfId="9453" xr:uid="{00000000-0005-0000-0000-0000EF240000}"/>
    <cellStyle name="Note 4 4 4 2 2" xfId="9454" xr:uid="{00000000-0005-0000-0000-0000F0240000}"/>
    <cellStyle name="Note 4 4 4 3" xfId="9455" xr:uid="{00000000-0005-0000-0000-0000F1240000}"/>
    <cellStyle name="Note 4 4 5" xfId="9456" xr:uid="{00000000-0005-0000-0000-0000F2240000}"/>
    <cellStyle name="Note 4 4 5 2" xfId="9457" xr:uid="{00000000-0005-0000-0000-0000F3240000}"/>
    <cellStyle name="Note 4 4 6" xfId="9458" xr:uid="{00000000-0005-0000-0000-0000F4240000}"/>
    <cellStyle name="Note 4 4 6 2" xfId="9459" xr:uid="{00000000-0005-0000-0000-0000F5240000}"/>
    <cellStyle name="Note 4 4 7" xfId="9460" xr:uid="{00000000-0005-0000-0000-0000F6240000}"/>
    <cellStyle name="Note 4 5" xfId="9461" xr:uid="{00000000-0005-0000-0000-0000F7240000}"/>
    <cellStyle name="Note 4 5 2" xfId="9462" xr:uid="{00000000-0005-0000-0000-0000F8240000}"/>
    <cellStyle name="Note 4 5 2 2" xfId="9463" xr:uid="{00000000-0005-0000-0000-0000F9240000}"/>
    <cellStyle name="Note 4 5 2 2 2" xfId="9464" xr:uid="{00000000-0005-0000-0000-0000FA240000}"/>
    <cellStyle name="Note 4 5 2 3" xfId="9465" xr:uid="{00000000-0005-0000-0000-0000FB240000}"/>
    <cellStyle name="Note 4 5 3" xfId="9466" xr:uid="{00000000-0005-0000-0000-0000FC240000}"/>
    <cellStyle name="Note 4 5 3 2" xfId="9467" xr:uid="{00000000-0005-0000-0000-0000FD240000}"/>
    <cellStyle name="Note 4 5 3 2 2" xfId="9468" xr:uid="{00000000-0005-0000-0000-0000FE240000}"/>
    <cellStyle name="Note 4 5 3 3" xfId="9469" xr:uid="{00000000-0005-0000-0000-0000FF240000}"/>
    <cellStyle name="Note 4 5 4" xfId="9470" xr:uid="{00000000-0005-0000-0000-000000250000}"/>
    <cellStyle name="Note 4 5 4 2" xfId="9471" xr:uid="{00000000-0005-0000-0000-000001250000}"/>
    <cellStyle name="Note 4 5 4 2 2" xfId="9472" xr:uid="{00000000-0005-0000-0000-000002250000}"/>
    <cellStyle name="Note 4 5 4 3" xfId="9473" xr:uid="{00000000-0005-0000-0000-000003250000}"/>
    <cellStyle name="Note 4 5 5" xfId="9474" xr:uid="{00000000-0005-0000-0000-000004250000}"/>
    <cellStyle name="Note 4 5 5 2" xfId="9475" xr:uid="{00000000-0005-0000-0000-000005250000}"/>
    <cellStyle name="Note 4 5 6" xfId="9476" xr:uid="{00000000-0005-0000-0000-000006250000}"/>
    <cellStyle name="Note 4 6" xfId="9477" xr:uid="{00000000-0005-0000-0000-000007250000}"/>
    <cellStyle name="Note 4 6 2" xfId="9478" xr:uid="{00000000-0005-0000-0000-000008250000}"/>
    <cellStyle name="Note 4 6 2 2" xfId="9479" xr:uid="{00000000-0005-0000-0000-000009250000}"/>
    <cellStyle name="Note 4 6 3" xfId="9480" xr:uid="{00000000-0005-0000-0000-00000A250000}"/>
    <cellStyle name="Note 4 7" xfId="9481" xr:uid="{00000000-0005-0000-0000-00000B250000}"/>
    <cellStyle name="Note 4 7 2" xfId="9482" xr:uid="{00000000-0005-0000-0000-00000C250000}"/>
    <cellStyle name="Note 4 7 2 2" xfId="9483" xr:uid="{00000000-0005-0000-0000-00000D250000}"/>
    <cellStyle name="Note 4 7 3" xfId="9484" xr:uid="{00000000-0005-0000-0000-00000E250000}"/>
    <cellStyle name="Note 4 8" xfId="9485" xr:uid="{00000000-0005-0000-0000-00000F250000}"/>
    <cellStyle name="Note 4 8 2" xfId="9486" xr:uid="{00000000-0005-0000-0000-000010250000}"/>
    <cellStyle name="Note 4 8 2 2" xfId="9487" xr:uid="{00000000-0005-0000-0000-000011250000}"/>
    <cellStyle name="Note 4 8 3" xfId="9488" xr:uid="{00000000-0005-0000-0000-000012250000}"/>
    <cellStyle name="Note 4 9" xfId="9489" xr:uid="{00000000-0005-0000-0000-000013250000}"/>
    <cellStyle name="Note 4 9 2" xfId="9490" xr:uid="{00000000-0005-0000-0000-000014250000}"/>
    <cellStyle name="Note 5 2" xfId="9491" xr:uid="{00000000-0005-0000-0000-000015250000}"/>
    <cellStyle name="Note 5 2 2" xfId="9492" xr:uid="{00000000-0005-0000-0000-000016250000}"/>
    <cellStyle name="Note 5 2 2 2" xfId="9493" xr:uid="{00000000-0005-0000-0000-000017250000}"/>
    <cellStyle name="Note 5 2 2 3" xfId="9494" xr:uid="{00000000-0005-0000-0000-000018250000}"/>
    <cellStyle name="Note 5 2 2 4" xfId="9495" xr:uid="{00000000-0005-0000-0000-000019250000}"/>
    <cellStyle name="Note 5 2 2 4 2" xfId="9496" xr:uid="{00000000-0005-0000-0000-00001A250000}"/>
    <cellStyle name="Note 5 2 2 5" xfId="9497" xr:uid="{00000000-0005-0000-0000-00001B250000}"/>
    <cellStyle name="Note 5 2 3" xfId="9498" xr:uid="{00000000-0005-0000-0000-00001C250000}"/>
    <cellStyle name="Note 5 2 3 2" xfId="9499" xr:uid="{00000000-0005-0000-0000-00001D250000}"/>
    <cellStyle name="Note 5 2 3 3" xfId="9500" xr:uid="{00000000-0005-0000-0000-00001E250000}"/>
    <cellStyle name="Note 5 2 3 4" xfId="9501" xr:uid="{00000000-0005-0000-0000-00001F250000}"/>
    <cellStyle name="Note 5 2 3 4 2" xfId="9502" xr:uid="{00000000-0005-0000-0000-000020250000}"/>
    <cellStyle name="Note 5 2 3 5" xfId="9503" xr:uid="{00000000-0005-0000-0000-000021250000}"/>
    <cellStyle name="Note 5 2 4" xfId="9504" xr:uid="{00000000-0005-0000-0000-000022250000}"/>
    <cellStyle name="Note 5 2 5" xfId="9505" xr:uid="{00000000-0005-0000-0000-000023250000}"/>
    <cellStyle name="Note 5 2 6" xfId="9506" xr:uid="{00000000-0005-0000-0000-000024250000}"/>
    <cellStyle name="Note 5 2 6 2" xfId="9507" xr:uid="{00000000-0005-0000-0000-000025250000}"/>
    <cellStyle name="Note 5 2 7" xfId="9508" xr:uid="{00000000-0005-0000-0000-000026250000}"/>
    <cellStyle name="Note 5 3" xfId="9509" xr:uid="{00000000-0005-0000-0000-000027250000}"/>
    <cellStyle name="Note 5 3 2" xfId="9510" xr:uid="{00000000-0005-0000-0000-000028250000}"/>
    <cellStyle name="Note 5 3 3" xfId="9511" xr:uid="{00000000-0005-0000-0000-000029250000}"/>
    <cellStyle name="Note 5 3 4" xfId="9512" xr:uid="{00000000-0005-0000-0000-00002A250000}"/>
    <cellStyle name="Note 5 3 4 2" xfId="9513" xr:uid="{00000000-0005-0000-0000-00002B250000}"/>
    <cellStyle name="Note 5 3 5" xfId="9514" xr:uid="{00000000-0005-0000-0000-00002C250000}"/>
    <cellStyle name="Note 5 4" xfId="9515" xr:uid="{00000000-0005-0000-0000-00002D250000}"/>
    <cellStyle name="Note 5 4 2" xfId="9516" xr:uid="{00000000-0005-0000-0000-00002E250000}"/>
    <cellStyle name="Note 5 4 3" xfId="9517" xr:uid="{00000000-0005-0000-0000-00002F250000}"/>
    <cellStyle name="Note 5 4 4" xfId="9518" xr:uid="{00000000-0005-0000-0000-000030250000}"/>
    <cellStyle name="Note 5 4 4 2" xfId="9519" xr:uid="{00000000-0005-0000-0000-000031250000}"/>
    <cellStyle name="Note 5 4 5" xfId="9520" xr:uid="{00000000-0005-0000-0000-000032250000}"/>
    <cellStyle name="Note 6 2" xfId="9521" xr:uid="{00000000-0005-0000-0000-000033250000}"/>
    <cellStyle name="Note 6 2 2" xfId="9522" xr:uid="{00000000-0005-0000-0000-000034250000}"/>
    <cellStyle name="Note 6 2 2 2" xfId="9523" xr:uid="{00000000-0005-0000-0000-000035250000}"/>
    <cellStyle name="Note 6 2 2 3" xfId="9524" xr:uid="{00000000-0005-0000-0000-000036250000}"/>
    <cellStyle name="Note 6 2 2 4" xfId="9525" xr:uid="{00000000-0005-0000-0000-000037250000}"/>
    <cellStyle name="Note 6 2 2 4 2" xfId="9526" xr:uid="{00000000-0005-0000-0000-000038250000}"/>
    <cellStyle name="Note 6 2 2 5" xfId="9527" xr:uid="{00000000-0005-0000-0000-000039250000}"/>
    <cellStyle name="Note 6 2 3" xfId="9528" xr:uid="{00000000-0005-0000-0000-00003A250000}"/>
    <cellStyle name="Note 6 2 3 2" xfId="9529" xr:uid="{00000000-0005-0000-0000-00003B250000}"/>
    <cellStyle name="Note 6 2 3 3" xfId="9530" xr:uid="{00000000-0005-0000-0000-00003C250000}"/>
    <cellStyle name="Note 6 2 3 4" xfId="9531" xr:uid="{00000000-0005-0000-0000-00003D250000}"/>
    <cellStyle name="Note 6 2 3 4 2" xfId="9532" xr:uid="{00000000-0005-0000-0000-00003E250000}"/>
    <cellStyle name="Note 6 2 3 5" xfId="9533" xr:uid="{00000000-0005-0000-0000-00003F250000}"/>
    <cellStyle name="Note 6 2 4" xfId="9534" xr:uid="{00000000-0005-0000-0000-000040250000}"/>
    <cellStyle name="Note 6 2 5" xfId="9535" xr:uid="{00000000-0005-0000-0000-000041250000}"/>
    <cellStyle name="Note 6 2 6" xfId="9536" xr:uid="{00000000-0005-0000-0000-000042250000}"/>
    <cellStyle name="Note 6 2 6 2" xfId="9537" xr:uid="{00000000-0005-0000-0000-000043250000}"/>
    <cellStyle name="Note 6 2 7" xfId="9538" xr:uid="{00000000-0005-0000-0000-000044250000}"/>
    <cellStyle name="Note 6 3" xfId="9539" xr:uid="{00000000-0005-0000-0000-000045250000}"/>
    <cellStyle name="Note 6 3 2" xfId="9540" xr:uid="{00000000-0005-0000-0000-000046250000}"/>
    <cellStyle name="Note 6 3 3" xfId="9541" xr:uid="{00000000-0005-0000-0000-000047250000}"/>
    <cellStyle name="Note 6 3 4" xfId="9542" xr:uid="{00000000-0005-0000-0000-000048250000}"/>
    <cellStyle name="Note 6 3 4 2" xfId="9543" xr:uid="{00000000-0005-0000-0000-000049250000}"/>
    <cellStyle name="Note 6 3 5" xfId="9544" xr:uid="{00000000-0005-0000-0000-00004A250000}"/>
    <cellStyle name="Note 6 4" xfId="9545" xr:uid="{00000000-0005-0000-0000-00004B250000}"/>
    <cellStyle name="Note 6 4 2" xfId="9546" xr:uid="{00000000-0005-0000-0000-00004C250000}"/>
    <cellStyle name="Note 6 4 3" xfId="9547" xr:uid="{00000000-0005-0000-0000-00004D250000}"/>
    <cellStyle name="Note 6 4 4" xfId="9548" xr:uid="{00000000-0005-0000-0000-00004E250000}"/>
    <cellStyle name="Note 6 4 4 2" xfId="9549" xr:uid="{00000000-0005-0000-0000-00004F250000}"/>
    <cellStyle name="Note 6 4 5" xfId="9550" xr:uid="{00000000-0005-0000-0000-000050250000}"/>
    <cellStyle name="Note 7 2" xfId="9551" xr:uid="{00000000-0005-0000-0000-000051250000}"/>
    <cellStyle name="Note 7 2 2" xfId="9552" xr:uid="{00000000-0005-0000-0000-000052250000}"/>
    <cellStyle name="Note 7 2 2 2" xfId="9553" xr:uid="{00000000-0005-0000-0000-000053250000}"/>
    <cellStyle name="Note 7 2 2 3" xfId="9554" xr:uid="{00000000-0005-0000-0000-000054250000}"/>
    <cellStyle name="Note 7 2 2 4" xfId="9555" xr:uid="{00000000-0005-0000-0000-000055250000}"/>
    <cellStyle name="Note 7 2 2 4 2" xfId="9556" xr:uid="{00000000-0005-0000-0000-000056250000}"/>
    <cellStyle name="Note 7 2 2 5" xfId="9557" xr:uid="{00000000-0005-0000-0000-000057250000}"/>
    <cellStyle name="Note 7 2 3" xfId="9558" xr:uid="{00000000-0005-0000-0000-000058250000}"/>
    <cellStyle name="Note 7 2 3 2" xfId="9559" xr:uid="{00000000-0005-0000-0000-000059250000}"/>
    <cellStyle name="Note 7 2 3 3" xfId="9560" xr:uid="{00000000-0005-0000-0000-00005A250000}"/>
    <cellStyle name="Note 7 2 3 4" xfId="9561" xr:uid="{00000000-0005-0000-0000-00005B250000}"/>
    <cellStyle name="Note 7 2 3 4 2" xfId="9562" xr:uid="{00000000-0005-0000-0000-00005C250000}"/>
    <cellStyle name="Note 7 2 3 5" xfId="9563" xr:uid="{00000000-0005-0000-0000-00005D250000}"/>
    <cellStyle name="Note 7 2 4" xfId="9564" xr:uid="{00000000-0005-0000-0000-00005E250000}"/>
    <cellStyle name="Note 7 2 5" xfId="9565" xr:uid="{00000000-0005-0000-0000-00005F250000}"/>
    <cellStyle name="Note 7 2 6" xfId="9566" xr:uid="{00000000-0005-0000-0000-000060250000}"/>
    <cellStyle name="Note 7 2 6 2" xfId="9567" xr:uid="{00000000-0005-0000-0000-000061250000}"/>
    <cellStyle name="Note 7 2 7" xfId="9568" xr:uid="{00000000-0005-0000-0000-000062250000}"/>
    <cellStyle name="Note 7 3" xfId="9569" xr:uid="{00000000-0005-0000-0000-000063250000}"/>
    <cellStyle name="Note 7 3 2" xfId="9570" xr:uid="{00000000-0005-0000-0000-000064250000}"/>
    <cellStyle name="Note 7 3 3" xfId="9571" xr:uid="{00000000-0005-0000-0000-000065250000}"/>
    <cellStyle name="Note 7 3 4" xfId="9572" xr:uid="{00000000-0005-0000-0000-000066250000}"/>
    <cellStyle name="Note 7 3 4 2" xfId="9573" xr:uid="{00000000-0005-0000-0000-000067250000}"/>
    <cellStyle name="Note 7 3 5" xfId="9574" xr:uid="{00000000-0005-0000-0000-000068250000}"/>
    <cellStyle name="Note 7 4" xfId="9575" xr:uid="{00000000-0005-0000-0000-000069250000}"/>
    <cellStyle name="Note 7 4 2" xfId="9576" xr:uid="{00000000-0005-0000-0000-00006A250000}"/>
    <cellStyle name="Note 7 4 3" xfId="9577" xr:uid="{00000000-0005-0000-0000-00006B250000}"/>
    <cellStyle name="Note 7 4 4" xfId="9578" xr:uid="{00000000-0005-0000-0000-00006C250000}"/>
    <cellStyle name="Note 7 4 4 2" xfId="9579" xr:uid="{00000000-0005-0000-0000-00006D250000}"/>
    <cellStyle name="Note 7 4 5" xfId="9580" xr:uid="{00000000-0005-0000-0000-00006E250000}"/>
    <cellStyle name="Note 8 2" xfId="9581" xr:uid="{00000000-0005-0000-0000-00006F250000}"/>
    <cellStyle name="Note 8 2 2" xfId="9582" xr:uid="{00000000-0005-0000-0000-000070250000}"/>
    <cellStyle name="Note 8 2 2 2" xfId="9583" xr:uid="{00000000-0005-0000-0000-000071250000}"/>
    <cellStyle name="Note 8 2 2 3" xfId="9584" xr:uid="{00000000-0005-0000-0000-000072250000}"/>
    <cellStyle name="Note 8 2 2 4" xfId="9585" xr:uid="{00000000-0005-0000-0000-000073250000}"/>
    <cellStyle name="Note 8 2 2 4 2" xfId="9586" xr:uid="{00000000-0005-0000-0000-000074250000}"/>
    <cellStyle name="Note 8 2 2 5" xfId="9587" xr:uid="{00000000-0005-0000-0000-000075250000}"/>
    <cellStyle name="Note 8 2 3" xfId="9588" xr:uid="{00000000-0005-0000-0000-000076250000}"/>
    <cellStyle name="Note 8 2 3 2" xfId="9589" xr:uid="{00000000-0005-0000-0000-000077250000}"/>
    <cellStyle name="Note 8 2 3 3" xfId="9590" xr:uid="{00000000-0005-0000-0000-000078250000}"/>
    <cellStyle name="Note 8 2 3 4" xfId="9591" xr:uid="{00000000-0005-0000-0000-000079250000}"/>
    <cellStyle name="Note 8 2 3 4 2" xfId="9592" xr:uid="{00000000-0005-0000-0000-00007A250000}"/>
    <cellStyle name="Note 8 2 3 5" xfId="9593" xr:uid="{00000000-0005-0000-0000-00007B250000}"/>
    <cellStyle name="Note 8 2 4" xfId="9594" xr:uid="{00000000-0005-0000-0000-00007C250000}"/>
    <cellStyle name="Note 8 2 5" xfId="9595" xr:uid="{00000000-0005-0000-0000-00007D250000}"/>
    <cellStyle name="Note 8 2 6" xfId="9596" xr:uid="{00000000-0005-0000-0000-00007E250000}"/>
    <cellStyle name="Note 8 2 6 2" xfId="9597" xr:uid="{00000000-0005-0000-0000-00007F250000}"/>
    <cellStyle name="Note 8 2 7" xfId="9598" xr:uid="{00000000-0005-0000-0000-000080250000}"/>
    <cellStyle name="Note 8 3" xfId="9599" xr:uid="{00000000-0005-0000-0000-000081250000}"/>
    <cellStyle name="Note 8 3 2" xfId="9600" xr:uid="{00000000-0005-0000-0000-000082250000}"/>
    <cellStyle name="Note 8 3 3" xfId="9601" xr:uid="{00000000-0005-0000-0000-000083250000}"/>
    <cellStyle name="Note 8 3 4" xfId="9602" xr:uid="{00000000-0005-0000-0000-000084250000}"/>
    <cellStyle name="Note 8 3 4 2" xfId="9603" xr:uid="{00000000-0005-0000-0000-000085250000}"/>
    <cellStyle name="Note 8 3 5" xfId="9604" xr:uid="{00000000-0005-0000-0000-000086250000}"/>
    <cellStyle name="Note 8 4" xfId="9605" xr:uid="{00000000-0005-0000-0000-000087250000}"/>
    <cellStyle name="Note 8 4 2" xfId="9606" xr:uid="{00000000-0005-0000-0000-000088250000}"/>
    <cellStyle name="Note 8 4 3" xfId="9607" xr:uid="{00000000-0005-0000-0000-000089250000}"/>
    <cellStyle name="Note 8 4 4" xfId="9608" xr:uid="{00000000-0005-0000-0000-00008A250000}"/>
    <cellStyle name="Note 8 4 4 2" xfId="9609" xr:uid="{00000000-0005-0000-0000-00008B250000}"/>
    <cellStyle name="Note 8 4 5" xfId="9610" xr:uid="{00000000-0005-0000-0000-00008C250000}"/>
    <cellStyle name="Note 9 2" xfId="9611" xr:uid="{00000000-0005-0000-0000-00008D250000}"/>
    <cellStyle name="Note 9 2 2" xfId="9612" xr:uid="{00000000-0005-0000-0000-00008E250000}"/>
    <cellStyle name="Note 9 2 2 2" xfId="9613" xr:uid="{00000000-0005-0000-0000-00008F250000}"/>
    <cellStyle name="Note 9 2 2 3" xfId="9614" xr:uid="{00000000-0005-0000-0000-000090250000}"/>
    <cellStyle name="Note 9 2 2 4" xfId="9615" xr:uid="{00000000-0005-0000-0000-000091250000}"/>
    <cellStyle name="Note 9 2 2 4 2" xfId="9616" xr:uid="{00000000-0005-0000-0000-000092250000}"/>
    <cellStyle name="Note 9 2 2 5" xfId="9617" xr:uid="{00000000-0005-0000-0000-000093250000}"/>
    <cellStyle name="Note 9 2 3" xfId="9618" xr:uid="{00000000-0005-0000-0000-000094250000}"/>
    <cellStyle name="Note 9 2 3 2" xfId="9619" xr:uid="{00000000-0005-0000-0000-000095250000}"/>
    <cellStyle name="Note 9 2 3 3" xfId="9620" xr:uid="{00000000-0005-0000-0000-000096250000}"/>
    <cellStyle name="Note 9 2 3 4" xfId="9621" xr:uid="{00000000-0005-0000-0000-000097250000}"/>
    <cellStyle name="Note 9 2 3 4 2" xfId="9622" xr:uid="{00000000-0005-0000-0000-000098250000}"/>
    <cellStyle name="Note 9 2 3 5" xfId="9623" xr:uid="{00000000-0005-0000-0000-000099250000}"/>
    <cellStyle name="Note 9 2 4" xfId="9624" xr:uid="{00000000-0005-0000-0000-00009A250000}"/>
    <cellStyle name="Note 9 2 5" xfId="9625" xr:uid="{00000000-0005-0000-0000-00009B250000}"/>
    <cellStyle name="Note 9 2 6" xfId="9626" xr:uid="{00000000-0005-0000-0000-00009C250000}"/>
    <cellStyle name="Note 9 2 6 2" xfId="9627" xr:uid="{00000000-0005-0000-0000-00009D250000}"/>
    <cellStyle name="Note 9 2 7" xfId="9628" xr:uid="{00000000-0005-0000-0000-00009E250000}"/>
    <cellStyle name="Note 9 3" xfId="9629" xr:uid="{00000000-0005-0000-0000-00009F250000}"/>
    <cellStyle name="Note 9 3 2" xfId="9630" xr:uid="{00000000-0005-0000-0000-0000A0250000}"/>
    <cellStyle name="Note 9 3 3" xfId="9631" xr:uid="{00000000-0005-0000-0000-0000A1250000}"/>
    <cellStyle name="Note 9 3 4" xfId="9632" xr:uid="{00000000-0005-0000-0000-0000A2250000}"/>
    <cellStyle name="Note 9 3 4 2" xfId="9633" xr:uid="{00000000-0005-0000-0000-0000A3250000}"/>
    <cellStyle name="Note 9 3 5" xfId="9634" xr:uid="{00000000-0005-0000-0000-0000A4250000}"/>
    <cellStyle name="Note 9 4" xfId="9635" xr:uid="{00000000-0005-0000-0000-0000A5250000}"/>
    <cellStyle name="Note 9 4 2" xfId="9636" xr:uid="{00000000-0005-0000-0000-0000A6250000}"/>
    <cellStyle name="Note 9 4 3" xfId="9637" xr:uid="{00000000-0005-0000-0000-0000A7250000}"/>
    <cellStyle name="Note 9 4 4" xfId="9638" xr:uid="{00000000-0005-0000-0000-0000A8250000}"/>
    <cellStyle name="Note 9 4 4 2" xfId="9639" xr:uid="{00000000-0005-0000-0000-0000A9250000}"/>
    <cellStyle name="Note 9 4 5" xfId="9640" xr:uid="{00000000-0005-0000-0000-0000AA250000}"/>
    <cellStyle name="Percent 10" xfId="9641" xr:uid="{00000000-0005-0000-0000-0000AB250000}"/>
    <cellStyle name="Percent 10 10" xfId="9642" xr:uid="{00000000-0005-0000-0000-0000AC250000}"/>
    <cellStyle name="Percent 10 2" xfId="9643" xr:uid="{00000000-0005-0000-0000-0000AD250000}"/>
    <cellStyle name="Percent 10 2 2" xfId="9644" xr:uid="{00000000-0005-0000-0000-0000AE250000}"/>
    <cellStyle name="Percent 10 2 2 2" xfId="9645" xr:uid="{00000000-0005-0000-0000-0000AF250000}"/>
    <cellStyle name="Percent 10 2 2 2 2" xfId="9646" xr:uid="{00000000-0005-0000-0000-0000B0250000}"/>
    <cellStyle name="Percent 10 2 2 2 2 2" xfId="9647" xr:uid="{00000000-0005-0000-0000-0000B1250000}"/>
    <cellStyle name="Percent 10 2 2 2 3" xfId="9648" xr:uid="{00000000-0005-0000-0000-0000B2250000}"/>
    <cellStyle name="Percent 10 2 2 3" xfId="9649" xr:uid="{00000000-0005-0000-0000-0000B3250000}"/>
    <cellStyle name="Percent 10 2 2 3 2" xfId="9650" xr:uid="{00000000-0005-0000-0000-0000B4250000}"/>
    <cellStyle name="Percent 10 2 2 4" xfId="9651" xr:uid="{00000000-0005-0000-0000-0000B5250000}"/>
    <cellStyle name="Percent 10 2 3" xfId="9652" xr:uid="{00000000-0005-0000-0000-0000B6250000}"/>
    <cellStyle name="Percent 10 2 3 2" xfId="9653" xr:uid="{00000000-0005-0000-0000-0000B7250000}"/>
    <cellStyle name="Percent 10 2 3 2 2" xfId="9654" xr:uid="{00000000-0005-0000-0000-0000B8250000}"/>
    <cellStyle name="Percent 10 2 3 3" xfId="9655" xr:uid="{00000000-0005-0000-0000-0000B9250000}"/>
    <cellStyle name="Percent 10 2 4" xfId="9656" xr:uid="{00000000-0005-0000-0000-0000BA250000}"/>
    <cellStyle name="Percent 10 2 4 2" xfId="9657" xr:uid="{00000000-0005-0000-0000-0000BB250000}"/>
    <cellStyle name="Percent 10 2 4 2 2" xfId="9658" xr:uid="{00000000-0005-0000-0000-0000BC250000}"/>
    <cellStyle name="Percent 10 2 4 3" xfId="9659" xr:uid="{00000000-0005-0000-0000-0000BD250000}"/>
    <cellStyle name="Percent 10 2 5" xfId="9660" xr:uid="{00000000-0005-0000-0000-0000BE250000}"/>
    <cellStyle name="Percent 10 2 5 2" xfId="9661" xr:uid="{00000000-0005-0000-0000-0000BF250000}"/>
    <cellStyle name="Percent 10 2 6" xfId="9662" xr:uid="{00000000-0005-0000-0000-0000C0250000}"/>
    <cellStyle name="Percent 10 3" xfId="9663" xr:uid="{00000000-0005-0000-0000-0000C1250000}"/>
    <cellStyle name="Percent 10 3 2" xfId="9664" xr:uid="{00000000-0005-0000-0000-0000C2250000}"/>
    <cellStyle name="Percent 10 3 2 2" xfId="9665" xr:uid="{00000000-0005-0000-0000-0000C3250000}"/>
    <cellStyle name="Percent 10 3 2 2 2" xfId="9666" xr:uid="{00000000-0005-0000-0000-0000C4250000}"/>
    <cellStyle name="Percent 10 3 2 2 2 2" xfId="9667" xr:uid="{00000000-0005-0000-0000-0000C5250000}"/>
    <cellStyle name="Percent 10 3 2 2 3" xfId="9668" xr:uid="{00000000-0005-0000-0000-0000C6250000}"/>
    <cellStyle name="Percent 10 3 2 3" xfId="9669" xr:uid="{00000000-0005-0000-0000-0000C7250000}"/>
    <cellStyle name="Percent 10 3 2 3 2" xfId="9670" xr:uid="{00000000-0005-0000-0000-0000C8250000}"/>
    <cellStyle name="Percent 10 3 2 4" xfId="9671" xr:uid="{00000000-0005-0000-0000-0000C9250000}"/>
    <cellStyle name="Percent 10 3 3" xfId="9672" xr:uid="{00000000-0005-0000-0000-0000CA250000}"/>
    <cellStyle name="Percent 10 3 3 2" xfId="9673" xr:uid="{00000000-0005-0000-0000-0000CB250000}"/>
    <cellStyle name="Percent 10 3 3 2 2" xfId="9674" xr:uid="{00000000-0005-0000-0000-0000CC250000}"/>
    <cellStyle name="Percent 10 3 3 3" xfId="9675" xr:uid="{00000000-0005-0000-0000-0000CD250000}"/>
    <cellStyle name="Percent 10 3 4" xfId="9676" xr:uid="{00000000-0005-0000-0000-0000CE250000}"/>
    <cellStyle name="Percent 10 3 4 2" xfId="9677" xr:uid="{00000000-0005-0000-0000-0000CF250000}"/>
    <cellStyle name="Percent 10 3 4 2 2" xfId="9678" xr:uid="{00000000-0005-0000-0000-0000D0250000}"/>
    <cellStyle name="Percent 10 3 4 3" xfId="9679" xr:uid="{00000000-0005-0000-0000-0000D1250000}"/>
    <cellStyle name="Percent 10 3 5" xfId="9680" xr:uid="{00000000-0005-0000-0000-0000D2250000}"/>
    <cellStyle name="Percent 10 3 5 2" xfId="9681" xr:uid="{00000000-0005-0000-0000-0000D3250000}"/>
    <cellStyle name="Percent 10 3 6" xfId="9682" xr:uid="{00000000-0005-0000-0000-0000D4250000}"/>
    <cellStyle name="Percent 10 4" xfId="9683" xr:uid="{00000000-0005-0000-0000-0000D5250000}"/>
    <cellStyle name="Percent 10 4 2" xfId="9684" xr:uid="{00000000-0005-0000-0000-0000D6250000}"/>
    <cellStyle name="Percent 10 4 2 2" xfId="9685" xr:uid="{00000000-0005-0000-0000-0000D7250000}"/>
    <cellStyle name="Percent 10 4 2 2 2" xfId="9686" xr:uid="{00000000-0005-0000-0000-0000D8250000}"/>
    <cellStyle name="Percent 10 4 2 2 2 2" xfId="9687" xr:uid="{00000000-0005-0000-0000-0000D9250000}"/>
    <cellStyle name="Percent 10 4 2 2 3" xfId="9688" xr:uid="{00000000-0005-0000-0000-0000DA250000}"/>
    <cellStyle name="Percent 10 4 2 3" xfId="9689" xr:uid="{00000000-0005-0000-0000-0000DB250000}"/>
    <cellStyle name="Percent 10 4 2 3 2" xfId="9690" xr:uid="{00000000-0005-0000-0000-0000DC250000}"/>
    <cellStyle name="Percent 10 4 2 4" xfId="9691" xr:uid="{00000000-0005-0000-0000-0000DD250000}"/>
    <cellStyle name="Percent 10 4 3" xfId="9692" xr:uid="{00000000-0005-0000-0000-0000DE250000}"/>
    <cellStyle name="Percent 10 4 3 2" xfId="9693" xr:uid="{00000000-0005-0000-0000-0000DF250000}"/>
    <cellStyle name="Percent 10 4 3 2 2" xfId="9694" xr:uid="{00000000-0005-0000-0000-0000E0250000}"/>
    <cellStyle name="Percent 10 4 3 3" xfId="9695" xr:uid="{00000000-0005-0000-0000-0000E1250000}"/>
    <cellStyle name="Percent 10 4 4" xfId="9696" xr:uid="{00000000-0005-0000-0000-0000E2250000}"/>
    <cellStyle name="Percent 10 4 4 2" xfId="9697" xr:uid="{00000000-0005-0000-0000-0000E3250000}"/>
    <cellStyle name="Percent 10 4 5" xfId="9698" xr:uid="{00000000-0005-0000-0000-0000E4250000}"/>
    <cellStyle name="Percent 10 5" xfId="9699" xr:uid="{00000000-0005-0000-0000-0000E5250000}"/>
    <cellStyle name="Percent 10 5 2" xfId="9700" xr:uid="{00000000-0005-0000-0000-0000E6250000}"/>
    <cellStyle name="Percent 10 5 2 2" xfId="9701" xr:uid="{00000000-0005-0000-0000-0000E7250000}"/>
    <cellStyle name="Percent 10 5 2 2 2" xfId="9702" xr:uid="{00000000-0005-0000-0000-0000E8250000}"/>
    <cellStyle name="Percent 10 5 2 3" xfId="9703" xr:uid="{00000000-0005-0000-0000-0000E9250000}"/>
    <cellStyle name="Percent 10 5 3" xfId="9704" xr:uid="{00000000-0005-0000-0000-0000EA250000}"/>
    <cellStyle name="Percent 10 5 3 2" xfId="9705" xr:uid="{00000000-0005-0000-0000-0000EB250000}"/>
    <cellStyle name="Percent 10 5 4" xfId="9706" xr:uid="{00000000-0005-0000-0000-0000EC250000}"/>
    <cellStyle name="Percent 10 6" xfId="9707" xr:uid="{00000000-0005-0000-0000-0000ED250000}"/>
    <cellStyle name="Percent 10 6 2" xfId="9708" xr:uid="{00000000-0005-0000-0000-0000EE250000}"/>
    <cellStyle name="Percent 10 6 2 2" xfId="9709" xr:uid="{00000000-0005-0000-0000-0000EF250000}"/>
    <cellStyle name="Percent 10 6 3" xfId="9710" xr:uid="{00000000-0005-0000-0000-0000F0250000}"/>
    <cellStyle name="Percent 10 7" xfId="9711" xr:uid="{00000000-0005-0000-0000-0000F1250000}"/>
    <cellStyle name="Percent 10 7 2" xfId="9712" xr:uid="{00000000-0005-0000-0000-0000F2250000}"/>
    <cellStyle name="Percent 10 7 2 2" xfId="9713" xr:uid="{00000000-0005-0000-0000-0000F3250000}"/>
    <cellStyle name="Percent 10 7 3" xfId="9714" xr:uid="{00000000-0005-0000-0000-0000F4250000}"/>
    <cellStyle name="Percent 10 8" xfId="9715" xr:uid="{00000000-0005-0000-0000-0000F5250000}"/>
    <cellStyle name="Percent 10 8 2" xfId="9716" xr:uid="{00000000-0005-0000-0000-0000F6250000}"/>
    <cellStyle name="Percent 10 8 2 2" xfId="9717" xr:uid="{00000000-0005-0000-0000-0000F7250000}"/>
    <cellStyle name="Percent 10 8 3" xfId="9718" xr:uid="{00000000-0005-0000-0000-0000F8250000}"/>
    <cellStyle name="Percent 10 9" xfId="9719" xr:uid="{00000000-0005-0000-0000-0000F9250000}"/>
    <cellStyle name="Percent 10 9 2" xfId="9720" xr:uid="{00000000-0005-0000-0000-0000FA250000}"/>
    <cellStyle name="Percent 11" xfId="9721" xr:uid="{00000000-0005-0000-0000-0000FB250000}"/>
    <cellStyle name="Percent 11 2" xfId="9722" xr:uid="{00000000-0005-0000-0000-0000FC250000}"/>
    <cellStyle name="Percent 11 2 2" xfId="9723" xr:uid="{00000000-0005-0000-0000-0000FD250000}"/>
    <cellStyle name="Percent 11 3" xfId="9724" xr:uid="{00000000-0005-0000-0000-0000FE250000}"/>
    <cellStyle name="Percent 12" xfId="9725" xr:uid="{00000000-0005-0000-0000-0000FF250000}"/>
    <cellStyle name="Percent 12 2" xfId="9726" xr:uid="{00000000-0005-0000-0000-000000260000}"/>
    <cellStyle name="Percent 2" xfId="9727" xr:uid="{00000000-0005-0000-0000-000001260000}"/>
    <cellStyle name="Percent 2 10" xfId="9728" xr:uid="{00000000-0005-0000-0000-000002260000}"/>
    <cellStyle name="Percent 2 10 2" xfId="9729" xr:uid="{00000000-0005-0000-0000-000003260000}"/>
    <cellStyle name="Percent 2 10 3" xfId="9730" xr:uid="{00000000-0005-0000-0000-000004260000}"/>
    <cellStyle name="Percent 2 10 4" xfId="9731" xr:uid="{00000000-0005-0000-0000-000005260000}"/>
    <cellStyle name="Percent 2 10 4 2" xfId="9732" xr:uid="{00000000-0005-0000-0000-000006260000}"/>
    <cellStyle name="Percent 2 10 5" xfId="9733" xr:uid="{00000000-0005-0000-0000-000007260000}"/>
    <cellStyle name="Percent 2 11" xfId="9734" xr:uid="{00000000-0005-0000-0000-000008260000}"/>
    <cellStyle name="Percent 2 11 2" xfId="9735" xr:uid="{00000000-0005-0000-0000-000009260000}"/>
    <cellStyle name="Percent 2 11 3" xfId="9736" xr:uid="{00000000-0005-0000-0000-00000A260000}"/>
    <cellStyle name="Percent 2 11 4" xfId="9737" xr:uid="{00000000-0005-0000-0000-00000B260000}"/>
    <cellStyle name="Percent 2 11 4 2" xfId="9738" xr:uid="{00000000-0005-0000-0000-00000C260000}"/>
    <cellStyle name="Percent 2 11 5" xfId="9739" xr:uid="{00000000-0005-0000-0000-00000D260000}"/>
    <cellStyle name="Percent 2 12" xfId="9740" xr:uid="{00000000-0005-0000-0000-00000E260000}"/>
    <cellStyle name="Percent 2 12 2" xfId="9741" xr:uid="{00000000-0005-0000-0000-00000F260000}"/>
    <cellStyle name="Percent 2 12 3" xfId="9742" xr:uid="{00000000-0005-0000-0000-000010260000}"/>
    <cellStyle name="Percent 2 12 4" xfId="9743" xr:uid="{00000000-0005-0000-0000-000011260000}"/>
    <cellStyle name="Percent 2 12 4 2" xfId="9744" xr:uid="{00000000-0005-0000-0000-000012260000}"/>
    <cellStyle name="Percent 2 12 5" xfId="9745" xr:uid="{00000000-0005-0000-0000-000013260000}"/>
    <cellStyle name="Percent 2 13" xfId="9746" xr:uid="{00000000-0005-0000-0000-000014260000}"/>
    <cellStyle name="Percent 2 14" xfId="9747" xr:uid="{00000000-0005-0000-0000-000015260000}"/>
    <cellStyle name="Percent 2 15" xfId="9748" xr:uid="{00000000-0005-0000-0000-000016260000}"/>
    <cellStyle name="Percent 2 15 2" xfId="9749" xr:uid="{00000000-0005-0000-0000-000017260000}"/>
    <cellStyle name="Percent 2 16" xfId="9750" xr:uid="{00000000-0005-0000-0000-000018260000}"/>
    <cellStyle name="Percent 2 17" xfId="9751" xr:uid="{00000000-0005-0000-0000-000019260000}"/>
    <cellStyle name="Percent 2 2" xfId="9752" xr:uid="{00000000-0005-0000-0000-00001A260000}"/>
    <cellStyle name="Percent 2 2 2" xfId="9753" xr:uid="{00000000-0005-0000-0000-00001B260000}"/>
    <cellStyle name="Percent 2 2 2 2" xfId="9754" xr:uid="{00000000-0005-0000-0000-00001C260000}"/>
    <cellStyle name="Percent 2 2 2 3" xfId="9755" xr:uid="{00000000-0005-0000-0000-00001D260000}"/>
    <cellStyle name="Percent 2 2 2 4" xfId="9756" xr:uid="{00000000-0005-0000-0000-00001E260000}"/>
    <cellStyle name="Percent 2 2 2 4 2" xfId="9757" xr:uid="{00000000-0005-0000-0000-00001F260000}"/>
    <cellStyle name="Percent 2 2 2 4 2 2" xfId="9758" xr:uid="{00000000-0005-0000-0000-000020260000}"/>
    <cellStyle name="Percent 2 2 2 4 3" xfId="9759" xr:uid="{00000000-0005-0000-0000-000021260000}"/>
    <cellStyle name="Percent 2 2 2 5" xfId="9760" xr:uid="{00000000-0005-0000-0000-000022260000}"/>
    <cellStyle name="Percent 2 2 2 5 2" xfId="9761" xr:uid="{00000000-0005-0000-0000-000023260000}"/>
    <cellStyle name="Percent 2 2 3" xfId="9762" xr:uid="{00000000-0005-0000-0000-000024260000}"/>
    <cellStyle name="Percent 2 2 4" xfId="9763" xr:uid="{00000000-0005-0000-0000-000025260000}"/>
    <cellStyle name="Percent 2 2 5" xfId="9764" xr:uid="{00000000-0005-0000-0000-000026260000}"/>
    <cellStyle name="Percent 2 2 5 2" xfId="9765" xr:uid="{00000000-0005-0000-0000-000027260000}"/>
    <cellStyle name="Percent 2 2 5 2 2" xfId="9766" xr:uid="{00000000-0005-0000-0000-000028260000}"/>
    <cellStyle name="Percent 2 2 5 3" xfId="9767" xr:uid="{00000000-0005-0000-0000-000029260000}"/>
    <cellStyle name="Percent 2 2 6" xfId="9768" xr:uid="{00000000-0005-0000-0000-00002A260000}"/>
    <cellStyle name="Percent 2 2 6 2" xfId="9769" xr:uid="{00000000-0005-0000-0000-00002B260000}"/>
    <cellStyle name="Percent 2 3" xfId="9770" xr:uid="{00000000-0005-0000-0000-00002C260000}"/>
    <cellStyle name="Percent 2 3 2" xfId="9771" xr:uid="{00000000-0005-0000-0000-00002D260000}"/>
    <cellStyle name="Percent 2 3 3" xfId="9772" xr:uid="{00000000-0005-0000-0000-00002E260000}"/>
    <cellStyle name="Percent 2 3 4" xfId="9773" xr:uid="{00000000-0005-0000-0000-00002F260000}"/>
    <cellStyle name="Percent 2 3 4 2" xfId="9774" xr:uid="{00000000-0005-0000-0000-000030260000}"/>
    <cellStyle name="Percent 2 3 4 2 2" xfId="9775" xr:uid="{00000000-0005-0000-0000-000031260000}"/>
    <cellStyle name="Percent 2 3 4 3" xfId="9776" xr:uid="{00000000-0005-0000-0000-000032260000}"/>
    <cellStyle name="Percent 2 3 5" xfId="9777" xr:uid="{00000000-0005-0000-0000-000033260000}"/>
    <cellStyle name="Percent 2 3 5 2" xfId="9778" xr:uid="{00000000-0005-0000-0000-000034260000}"/>
    <cellStyle name="Percent 2 4" xfId="9779" xr:uid="{00000000-0005-0000-0000-000035260000}"/>
    <cellStyle name="Percent 2 4 2" xfId="9780" xr:uid="{00000000-0005-0000-0000-000036260000}"/>
    <cellStyle name="Percent 2 4 2 2" xfId="9781" xr:uid="{00000000-0005-0000-0000-000037260000}"/>
    <cellStyle name="Percent 2 4 2 3" xfId="9782" xr:uid="{00000000-0005-0000-0000-000038260000}"/>
    <cellStyle name="Percent 2 4 2 4" xfId="9783" xr:uid="{00000000-0005-0000-0000-000039260000}"/>
    <cellStyle name="Percent 2 4 2 4 2" xfId="9784" xr:uid="{00000000-0005-0000-0000-00003A260000}"/>
    <cellStyle name="Percent 2 4 2 5" xfId="9785" xr:uid="{00000000-0005-0000-0000-00003B260000}"/>
    <cellStyle name="Percent 2 4 3" xfId="9786" xr:uid="{00000000-0005-0000-0000-00003C260000}"/>
    <cellStyle name="Percent 2 4 4" xfId="9787" xr:uid="{00000000-0005-0000-0000-00003D260000}"/>
    <cellStyle name="Percent 2 4 5" xfId="9788" xr:uid="{00000000-0005-0000-0000-00003E260000}"/>
    <cellStyle name="Percent 2 4 5 2" xfId="9789" xr:uid="{00000000-0005-0000-0000-00003F260000}"/>
    <cellStyle name="Percent 2 4 5 2 2" xfId="9790" xr:uid="{00000000-0005-0000-0000-000040260000}"/>
    <cellStyle name="Percent 2 4 5 3" xfId="9791" xr:uid="{00000000-0005-0000-0000-000041260000}"/>
    <cellStyle name="Percent 2 4 6" xfId="9792" xr:uid="{00000000-0005-0000-0000-000042260000}"/>
    <cellStyle name="Percent 2 4 7" xfId="9793" xr:uid="{00000000-0005-0000-0000-000043260000}"/>
    <cellStyle name="Percent 2 4 7 2" xfId="9794" xr:uid="{00000000-0005-0000-0000-000044260000}"/>
    <cellStyle name="Percent 2 5" xfId="9795" xr:uid="{00000000-0005-0000-0000-000045260000}"/>
    <cellStyle name="Percent 2 5 2" xfId="9796" xr:uid="{00000000-0005-0000-0000-000046260000}"/>
    <cellStyle name="Percent 2 5 3" xfId="9797" xr:uid="{00000000-0005-0000-0000-000047260000}"/>
    <cellStyle name="Percent 2 5 4" xfId="9798" xr:uid="{00000000-0005-0000-0000-000048260000}"/>
    <cellStyle name="Percent 2 5 4 2" xfId="9799" xr:uid="{00000000-0005-0000-0000-000049260000}"/>
    <cellStyle name="Percent 2 5 4 2 2" xfId="9800" xr:uid="{00000000-0005-0000-0000-00004A260000}"/>
    <cellStyle name="Percent 2 5 4 3" xfId="9801" xr:uid="{00000000-0005-0000-0000-00004B260000}"/>
    <cellStyle name="Percent 2 5 5" xfId="9802" xr:uid="{00000000-0005-0000-0000-00004C260000}"/>
    <cellStyle name="Percent 2 5 6" xfId="9803" xr:uid="{00000000-0005-0000-0000-00004D260000}"/>
    <cellStyle name="Percent 2 5 6 2" xfId="9804" xr:uid="{00000000-0005-0000-0000-00004E260000}"/>
    <cellStyle name="Percent 2 6" xfId="9805" xr:uid="{00000000-0005-0000-0000-00004F260000}"/>
    <cellStyle name="Percent 2 6 2" xfId="9806" xr:uid="{00000000-0005-0000-0000-000050260000}"/>
    <cellStyle name="Percent 2 6 3" xfId="9807" xr:uid="{00000000-0005-0000-0000-000051260000}"/>
    <cellStyle name="Percent 2 6 4" xfId="9808" xr:uid="{00000000-0005-0000-0000-000052260000}"/>
    <cellStyle name="Percent 2 6 4 2" xfId="9809" xr:uid="{00000000-0005-0000-0000-000053260000}"/>
    <cellStyle name="Percent 2 6 5" xfId="9810" xr:uid="{00000000-0005-0000-0000-000054260000}"/>
    <cellStyle name="Percent 2 7" xfId="9811" xr:uid="{00000000-0005-0000-0000-000055260000}"/>
    <cellStyle name="Percent 2 7 2" xfId="9812" xr:uid="{00000000-0005-0000-0000-000056260000}"/>
    <cellStyle name="Percent 2 7 3" xfId="9813" xr:uid="{00000000-0005-0000-0000-000057260000}"/>
    <cellStyle name="Percent 2 7 4" xfId="9814" xr:uid="{00000000-0005-0000-0000-000058260000}"/>
    <cellStyle name="Percent 2 7 4 2" xfId="9815" xr:uid="{00000000-0005-0000-0000-000059260000}"/>
    <cellStyle name="Percent 2 7 5" xfId="9816" xr:uid="{00000000-0005-0000-0000-00005A260000}"/>
    <cellStyle name="Percent 2 8" xfId="9817" xr:uid="{00000000-0005-0000-0000-00005B260000}"/>
    <cellStyle name="Percent 2 8 2" xfId="9818" xr:uid="{00000000-0005-0000-0000-00005C260000}"/>
    <cellStyle name="Percent 2 8 3" xfId="9819" xr:uid="{00000000-0005-0000-0000-00005D260000}"/>
    <cellStyle name="Percent 2 8 4" xfId="9820" xr:uid="{00000000-0005-0000-0000-00005E260000}"/>
    <cellStyle name="Percent 2 8 4 2" xfId="9821" xr:uid="{00000000-0005-0000-0000-00005F260000}"/>
    <cellStyle name="Percent 2 8 5" xfId="9822" xr:uid="{00000000-0005-0000-0000-000060260000}"/>
    <cellStyle name="Percent 2 9" xfId="9823" xr:uid="{00000000-0005-0000-0000-000061260000}"/>
    <cellStyle name="Percent 2 9 2" xfId="9824" xr:uid="{00000000-0005-0000-0000-000062260000}"/>
    <cellStyle name="Percent 2 9 3" xfId="9825" xr:uid="{00000000-0005-0000-0000-000063260000}"/>
    <cellStyle name="Percent 2 9 4" xfId="9826" xr:uid="{00000000-0005-0000-0000-000064260000}"/>
    <cellStyle name="Percent 2 9 4 2" xfId="9827" xr:uid="{00000000-0005-0000-0000-000065260000}"/>
    <cellStyle name="Percent 2 9 5" xfId="9828" xr:uid="{00000000-0005-0000-0000-000066260000}"/>
    <cellStyle name="Percent 3" xfId="9829" xr:uid="{00000000-0005-0000-0000-000067260000}"/>
    <cellStyle name="Percent 3 10" xfId="9830" xr:uid="{00000000-0005-0000-0000-000068260000}"/>
    <cellStyle name="Percent 3 10 2" xfId="9831" xr:uid="{00000000-0005-0000-0000-000069260000}"/>
    <cellStyle name="Percent 3 2" xfId="9832" xr:uid="{00000000-0005-0000-0000-00006A260000}"/>
    <cellStyle name="Percent 3 2 10" xfId="9833" xr:uid="{00000000-0005-0000-0000-00006B260000}"/>
    <cellStyle name="Percent 3 2 10 2" xfId="9834" xr:uid="{00000000-0005-0000-0000-00006C260000}"/>
    <cellStyle name="Percent 3 2 10 2 2" xfId="9835" xr:uid="{00000000-0005-0000-0000-00006D260000}"/>
    <cellStyle name="Percent 3 2 10 3" xfId="9836" xr:uid="{00000000-0005-0000-0000-00006E260000}"/>
    <cellStyle name="Percent 3 2 11" xfId="9837" xr:uid="{00000000-0005-0000-0000-00006F260000}"/>
    <cellStyle name="Percent 3 2 12" xfId="9838" xr:uid="{00000000-0005-0000-0000-000070260000}"/>
    <cellStyle name="Percent 3 2 12 2" xfId="9839" xr:uid="{00000000-0005-0000-0000-000071260000}"/>
    <cellStyle name="Percent 3 2 12 2 2" xfId="9840" xr:uid="{00000000-0005-0000-0000-000072260000}"/>
    <cellStyle name="Percent 3 2 12 3" xfId="9841" xr:uid="{00000000-0005-0000-0000-000073260000}"/>
    <cellStyle name="Percent 3 2 13" xfId="9842" xr:uid="{00000000-0005-0000-0000-000074260000}"/>
    <cellStyle name="Percent 3 2 13 2" xfId="9843" xr:uid="{00000000-0005-0000-0000-000075260000}"/>
    <cellStyle name="Percent 3 2 2" xfId="9844" xr:uid="{00000000-0005-0000-0000-000076260000}"/>
    <cellStyle name="Percent 3 2 2 2" xfId="9845" xr:uid="{00000000-0005-0000-0000-000077260000}"/>
    <cellStyle name="Percent 3 2 2 2 2" xfId="9846" xr:uid="{00000000-0005-0000-0000-000078260000}"/>
    <cellStyle name="Percent 3 2 2 2 3" xfId="9847" xr:uid="{00000000-0005-0000-0000-000079260000}"/>
    <cellStyle name="Percent 3 2 2 2 4" xfId="9848" xr:uid="{00000000-0005-0000-0000-00007A260000}"/>
    <cellStyle name="Percent 3 2 2 2 4 2" xfId="9849" xr:uid="{00000000-0005-0000-0000-00007B260000}"/>
    <cellStyle name="Percent 3 2 2 2 5" xfId="9850" xr:uid="{00000000-0005-0000-0000-00007C260000}"/>
    <cellStyle name="Percent 3 2 2 3" xfId="9851" xr:uid="{00000000-0005-0000-0000-00007D260000}"/>
    <cellStyle name="Percent 3 2 2 4" xfId="9852" xr:uid="{00000000-0005-0000-0000-00007E260000}"/>
    <cellStyle name="Percent 3 2 2 5" xfId="9853" xr:uid="{00000000-0005-0000-0000-00007F260000}"/>
    <cellStyle name="Percent 3 2 2 5 2" xfId="9854" xr:uid="{00000000-0005-0000-0000-000080260000}"/>
    <cellStyle name="Percent 3 2 2 5 2 2" xfId="9855" xr:uid="{00000000-0005-0000-0000-000081260000}"/>
    <cellStyle name="Percent 3 2 2 5 3" xfId="9856" xr:uid="{00000000-0005-0000-0000-000082260000}"/>
    <cellStyle name="Percent 3 2 2 6" xfId="9857" xr:uid="{00000000-0005-0000-0000-000083260000}"/>
    <cellStyle name="Percent 3 2 2 7" xfId="9858" xr:uid="{00000000-0005-0000-0000-000084260000}"/>
    <cellStyle name="Percent 3 2 2 7 2" xfId="9859" xr:uid="{00000000-0005-0000-0000-000085260000}"/>
    <cellStyle name="Percent 3 2 3" xfId="9860" xr:uid="{00000000-0005-0000-0000-000086260000}"/>
    <cellStyle name="Percent 3 2 3 2" xfId="9861" xr:uid="{00000000-0005-0000-0000-000087260000}"/>
    <cellStyle name="Percent 3 2 3 3" xfId="9862" xr:uid="{00000000-0005-0000-0000-000088260000}"/>
    <cellStyle name="Percent 3 2 3 4" xfId="9863" xr:uid="{00000000-0005-0000-0000-000089260000}"/>
    <cellStyle name="Percent 3 2 3 4 2" xfId="9864" xr:uid="{00000000-0005-0000-0000-00008A260000}"/>
    <cellStyle name="Percent 3 2 3 4 2 2" xfId="9865" xr:uid="{00000000-0005-0000-0000-00008B260000}"/>
    <cellStyle name="Percent 3 2 3 4 3" xfId="9866" xr:uid="{00000000-0005-0000-0000-00008C260000}"/>
    <cellStyle name="Percent 3 2 3 5" xfId="9867" xr:uid="{00000000-0005-0000-0000-00008D260000}"/>
    <cellStyle name="Percent 3 2 3 5 2" xfId="9868" xr:uid="{00000000-0005-0000-0000-00008E260000}"/>
    <cellStyle name="Percent 3 2 4" xfId="9869" xr:uid="{00000000-0005-0000-0000-00008F260000}"/>
    <cellStyle name="Percent 3 2 4 2" xfId="9870" xr:uid="{00000000-0005-0000-0000-000090260000}"/>
    <cellStyle name="Percent 3 2 4 3" xfId="9871" xr:uid="{00000000-0005-0000-0000-000091260000}"/>
    <cellStyle name="Percent 3 2 4 4" xfId="9872" xr:uid="{00000000-0005-0000-0000-000092260000}"/>
    <cellStyle name="Percent 3 2 4 4 2" xfId="9873" xr:uid="{00000000-0005-0000-0000-000093260000}"/>
    <cellStyle name="Percent 3 2 4 4 2 2" xfId="9874" xr:uid="{00000000-0005-0000-0000-000094260000}"/>
    <cellStyle name="Percent 3 2 4 4 3" xfId="9875" xr:uid="{00000000-0005-0000-0000-000095260000}"/>
    <cellStyle name="Percent 3 2 4 5" xfId="9876" xr:uid="{00000000-0005-0000-0000-000096260000}"/>
    <cellStyle name="Percent 3 2 4 5 2" xfId="9877" xr:uid="{00000000-0005-0000-0000-000097260000}"/>
    <cellStyle name="Percent 3 2 5" xfId="9878" xr:uid="{00000000-0005-0000-0000-000098260000}"/>
    <cellStyle name="Percent 3 2 5 2" xfId="9879" xr:uid="{00000000-0005-0000-0000-000099260000}"/>
    <cellStyle name="Percent 3 2 5 3" xfId="9880" xr:uid="{00000000-0005-0000-0000-00009A260000}"/>
    <cellStyle name="Percent 3 2 5 4" xfId="9881" xr:uid="{00000000-0005-0000-0000-00009B260000}"/>
    <cellStyle name="Percent 3 2 5 4 2" xfId="9882" xr:uid="{00000000-0005-0000-0000-00009C260000}"/>
    <cellStyle name="Percent 3 2 5 4 2 2" xfId="9883" xr:uid="{00000000-0005-0000-0000-00009D260000}"/>
    <cellStyle name="Percent 3 2 5 4 3" xfId="9884" xr:uid="{00000000-0005-0000-0000-00009E260000}"/>
    <cellStyle name="Percent 3 2 5 5" xfId="9885" xr:uid="{00000000-0005-0000-0000-00009F260000}"/>
    <cellStyle name="Percent 3 2 5 5 2" xfId="9886" xr:uid="{00000000-0005-0000-0000-0000A0260000}"/>
    <cellStyle name="Percent 3 2 6" xfId="9887" xr:uid="{00000000-0005-0000-0000-0000A1260000}"/>
    <cellStyle name="Percent 3 2 6 2" xfId="9888" xr:uid="{00000000-0005-0000-0000-0000A2260000}"/>
    <cellStyle name="Percent 3 2 6 3" xfId="9889" xr:uid="{00000000-0005-0000-0000-0000A3260000}"/>
    <cellStyle name="Percent 3 2 6 4" xfId="9890" xr:uid="{00000000-0005-0000-0000-0000A4260000}"/>
    <cellStyle name="Percent 3 2 6 4 2" xfId="9891" xr:uid="{00000000-0005-0000-0000-0000A5260000}"/>
    <cellStyle name="Percent 3 2 6 4 2 2" xfId="9892" xr:uid="{00000000-0005-0000-0000-0000A6260000}"/>
    <cellStyle name="Percent 3 2 6 4 3" xfId="9893" xr:uid="{00000000-0005-0000-0000-0000A7260000}"/>
    <cellStyle name="Percent 3 2 6 5" xfId="9894" xr:uid="{00000000-0005-0000-0000-0000A8260000}"/>
    <cellStyle name="Percent 3 2 6 5 2" xfId="9895" xr:uid="{00000000-0005-0000-0000-0000A9260000}"/>
    <cellStyle name="Percent 3 2 7" xfId="9896" xr:uid="{00000000-0005-0000-0000-0000AA260000}"/>
    <cellStyle name="Percent 3 2 7 2" xfId="9897" xr:uid="{00000000-0005-0000-0000-0000AB260000}"/>
    <cellStyle name="Percent 3 2 7 2 2" xfId="9898" xr:uid="{00000000-0005-0000-0000-0000AC260000}"/>
    <cellStyle name="Percent 3 2 7 2 2 2" xfId="9899" xr:uid="{00000000-0005-0000-0000-0000AD260000}"/>
    <cellStyle name="Percent 3 2 7 2 2 2 2" xfId="9900" xr:uid="{00000000-0005-0000-0000-0000AE260000}"/>
    <cellStyle name="Percent 3 2 7 2 2 3" xfId="9901" xr:uid="{00000000-0005-0000-0000-0000AF260000}"/>
    <cellStyle name="Percent 3 2 7 2 3" xfId="9902" xr:uid="{00000000-0005-0000-0000-0000B0260000}"/>
    <cellStyle name="Percent 3 2 7 2 4" xfId="9903" xr:uid="{00000000-0005-0000-0000-0000B1260000}"/>
    <cellStyle name="Percent 3 2 7 2 4 2" xfId="9904" xr:uid="{00000000-0005-0000-0000-0000B2260000}"/>
    <cellStyle name="Percent 3 2 7 2 5" xfId="9905" xr:uid="{00000000-0005-0000-0000-0000B3260000}"/>
    <cellStyle name="Percent 3 2 7 3" xfId="9906" xr:uid="{00000000-0005-0000-0000-0000B4260000}"/>
    <cellStyle name="Percent 3 2 7 3 2" xfId="9907" xr:uid="{00000000-0005-0000-0000-0000B5260000}"/>
    <cellStyle name="Percent 3 2 7 3 3" xfId="9908" xr:uid="{00000000-0005-0000-0000-0000B6260000}"/>
    <cellStyle name="Percent 3 2 7 3 3 2" xfId="9909" xr:uid="{00000000-0005-0000-0000-0000B7260000}"/>
    <cellStyle name="Percent 3 2 7 3 4" xfId="9910" xr:uid="{00000000-0005-0000-0000-0000B8260000}"/>
    <cellStyle name="Percent 3 2 7 4" xfId="9911" xr:uid="{00000000-0005-0000-0000-0000B9260000}"/>
    <cellStyle name="Percent 3 2 7 4 2" xfId="9912" xr:uid="{00000000-0005-0000-0000-0000BA260000}"/>
    <cellStyle name="Percent 3 2 7 4 2 2" xfId="9913" xr:uid="{00000000-0005-0000-0000-0000BB260000}"/>
    <cellStyle name="Percent 3 2 7 4 3" xfId="9914" xr:uid="{00000000-0005-0000-0000-0000BC260000}"/>
    <cellStyle name="Percent 3 2 7 5" xfId="9915" xr:uid="{00000000-0005-0000-0000-0000BD260000}"/>
    <cellStyle name="Percent 3 2 7 5 2" xfId="9916" xr:uid="{00000000-0005-0000-0000-0000BE260000}"/>
    <cellStyle name="Percent 3 2 7 6" xfId="9917" xr:uid="{00000000-0005-0000-0000-0000BF260000}"/>
    <cellStyle name="Percent 3 2 7 6 2" xfId="9918" xr:uid="{00000000-0005-0000-0000-0000C0260000}"/>
    <cellStyle name="Percent 3 2 7 7" xfId="9919" xr:uid="{00000000-0005-0000-0000-0000C1260000}"/>
    <cellStyle name="Percent 3 2 8" xfId="9920" xr:uid="{00000000-0005-0000-0000-0000C2260000}"/>
    <cellStyle name="Percent 3 2 8 2" xfId="9921" xr:uid="{00000000-0005-0000-0000-0000C3260000}"/>
    <cellStyle name="Percent 3 2 8 2 2" xfId="9922" xr:uid="{00000000-0005-0000-0000-0000C4260000}"/>
    <cellStyle name="Percent 3 2 8 2 2 2" xfId="9923" xr:uid="{00000000-0005-0000-0000-0000C5260000}"/>
    <cellStyle name="Percent 3 2 8 2 2 2 2" xfId="9924" xr:uid="{00000000-0005-0000-0000-0000C6260000}"/>
    <cellStyle name="Percent 3 2 8 2 2 3" xfId="9925" xr:uid="{00000000-0005-0000-0000-0000C7260000}"/>
    <cellStyle name="Percent 3 2 8 2 3" xfId="9926" xr:uid="{00000000-0005-0000-0000-0000C8260000}"/>
    <cellStyle name="Percent 3 2 8 2 3 2" xfId="9927" xr:uid="{00000000-0005-0000-0000-0000C9260000}"/>
    <cellStyle name="Percent 3 2 8 2 4" xfId="9928" xr:uid="{00000000-0005-0000-0000-0000CA260000}"/>
    <cellStyle name="Percent 3 2 8 3" xfId="9929" xr:uid="{00000000-0005-0000-0000-0000CB260000}"/>
    <cellStyle name="Percent 3 2 8 3 2" xfId="9930" xr:uid="{00000000-0005-0000-0000-0000CC260000}"/>
    <cellStyle name="Percent 3 2 8 3 2 2" xfId="9931" xr:uid="{00000000-0005-0000-0000-0000CD260000}"/>
    <cellStyle name="Percent 3 2 8 3 3" xfId="9932" xr:uid="{00000000-0005-0000-0000-0000CE260000}"/>
    <cellStyle name="Percent 3 2 8 4" xfId="9933" xr:uid="{00000000-0005-0000-0000-0000CF260000}"/>
    <cellStyle name="Percent 3 2 8 5" xfId="9934" xr:uid="{00000000-0005-0000-0000-0000D0260000}"/>
    <cellStyle name="Percent 3 2 8 5 2" xfId="9935" xr:uid="{00000000-0005-0000-0000-0000D1260000}"/>
    <cellStyle name="Percent 3 2 8 6" xfId="9936" xr:uid="{00000000-0005-0000-0000-0000D2260000}"/>
    <cellStyle name="Percent 3 2 9" xfId="9937" xr:uid="{00000000-0005-0000-0000-0000D3260000}"/>
    <cellStyle name="Percent 3 2 9 2" xfId="9938" xr:uid="{00000000-0005-0000-0000-0000D4260000}"/>
    <cellStyle name="Percent 3 2 9 3" xfId="9939" xr:uid="{00000000-0005-0000-0000-0000D5260000}"/>
    <cellStyle name="Percent 3 2 9 3 2" xfId="9940" xr:uid="{00000000-0005-0000-0000-0000D6260000}"/>
    <cellStyle name="Percent 3 2 9 4" xfId="9941" xr:uid="{00000000-0005-0000-0000-0000D7260000}"/>
    <cellStyle name="Percent 3 3" xfId="9942" xr:uid="{00000000-0005-0000-0000-0000D8260000}"/>
    <cellStyle name="Percent 3 3 2" xfId="9943" xr:uid="{00000000-0005-0000-0000-0000D9260000}"/>
    <cellStyle name="Percent 3 3 2 2" xfId="9944" xr:uid="{00000000-0005-0000-0000-0000DA260000}"/>
    <cellStyle name="Percent 3 3 2 2 2" xfId="9945" xr:uid="{00000000-0005-0000-0000-0000DB260000}"/>
    <cellStyle name="Percent 3 3 2 2 2 2" xfId="9946" xr:uid="{00000000-0005-0000-0000-0000DC260000}"/>
    <cellStyle name="Percent 3 3 2 2 2 3" xfId="9947" xr:uid="{00000000-0005-0000-0000-0000DD260000}"/>
    <cellStyle name="Percent 3 3 2 2 2 3 2" xfId="9948" xr:uid="{00000000-0005-0000-0000-0000DE260000}"/>
    <cellStyle name="Percent 3 3 2 2 2 4" xfId="9949" xr:uid="{00000000-0005-0000-0000-0000DF260000}"/>
    <cellStyle name="Percent 3 3 2 2 3" xfId="9950" xr:uid="{00000000-0005-0000-0000-0000E0260000}"/>
    <cellStyle name="Percent 3 3 2 2 4" xfId="9951" xr:uid="{00000000-0005-0000-0000-0000E1260000}"/>
    <cellStyle name="Percent 3 3 2 2 4 2" xfId="9952" xr:uid="{00000000-0005-0000-0000-0000E2260000}"/>
    <cellStyle name="Percent 3 3 2 2 4 2 2" xfId="9953" xr:uid="{00000000-0005-0000-0000-0000E3260000}"/>
    <cellStyle name="Percent 3 3 2 2 4 3" xfId="9954" xr:uid="{00000000-0005-0000-0000-0000E4260000}"/>
    <cellStyle name="Percent 3 3 2 2 5" xfId="9955" xr:uid="{00000000-0005-0000-0000-0000E5260000}"/>
    <cellStyle name="Percent 3 3 2 2 5 2" xfId="9956" xr:uid="{00000000-0005-0000-0000-0000E6260000}"/>
    <cellStyle name="Percent 3 3 2 2 6" xfId="9957" xr:uid="{00000000-0005-0000-0000-0000E7260000}"/>
    <cellStyle name="Percent 3 3 2 2 6 2" xfId="9958" xr:uid="{00000000-0005-0000-0000-0000E8260000}"/>
    <cellStyle name="Percent 3 3 2 2 7" xfId="9959" xr:uid="{00000000-0005-0000-0000-0000E9260000}"/>
    <cellStyle name="Percent 3 3 2 3" xfId="9960" xr:uid="{00000000-0005-0000-0000-0000EA260000}"/>
    <cellStyle name="Percent 3 3 2 3 2" xfId="9961" xr:uid="{00000000-0005-0000-0000-0000EB260000}"/>
    <cellStyle name="Percent 3 3 2 3 3" xfId="9962" xr:uid="{00000000-0005-0000-0000-0000EC260000}"/>
    <cellStyle name="Percent 3 3 2 3 3 2" xfId="9963" xr:uid="{00000000-0005-0000-0000-0000ED260000}"/>
    <cellStyle name="Percent 3 3 2 3 4" xfId="9964" xr:uid="{00000000-0005-0000-0000-0000EE260000}"/>
    <cellStyle name="Percent 3 3 2 4" xfId="9965" xr:uid="{00000000-0005-0000-0000-0000EF260000}"/>
    <cellStyle name="Percent 3 3 2 5" xfId="9966" xr:uid="{00000000-0005-0000-0000-0000F0260000}"/>
    <cellStyle name="Percent 3 3 2 5 2" xfId="9967" xr:uid="{00000000-0005-0000-0000-0000F1260000}"/>
    <cellStyle name="Percent 3 3 2 5 2 2" xfId="9968" xr:uid="{00000000-0005-0000-0000-0000F2260000}"/>
    <cellStyle name="Percent 3 3 2 5 3" xfId="9969" xr:uid="{00000000-0005-0000-0000-0000F3260000}"/>
    <cellStyle name="Percent 3 3 2 6" xfId="9970" xr:uid="{00000000-0005-0000-0000-0000F4260000}"/>
    <cellStyle name="Percent 3 3 2 6 2" xfId="9971" xr:uid="{00000000-0005-0000-0000-0000F5260000}"/>
    <cellStyle name="Percent 3 3 2 7" xfId="9972" xr:uid="{00000000-0005-0000-0000-0000F6260000}"/>
    <cellStyle name="Percent 3 3 2 7 2" xfId="9973" xr:uid="{00000000-0005-0000-0000-0000F7260000}"/>
    <cellStyle name="Percent 3 3 2 8" xfId="9974" xr:uid="{00000000-0005-0000-0000-0000F8260000}"/>
    <cellStyle name="Percent 3 3 3" xfId="9975" xr:uid="{00000000-0005-0000-0000-0000F9260000}"/>
    <cellStyle name="Percent 3 3 3 2" xfId="9976" xr:uid="{00000000-0005-0000-0000-0000FA260000}"/>
    <cellStyle name="Percent 3 3 3 2 2" xfId="9977" xr:uid="{00000000-0005-0000-0000-0000FB260000}"/>
    <cellStyle name="Percent 3 3 3 2 2 2" xfId="9978" xr:uid="{00000000-0005-0000-0000-0000FC260000}"/>
    <cellStyle name="Percent 3 3 3 2 2 2 2" xfId="9979" xr:uid="{00000000-0005-0000-0000-0000FD260000}"/>
    <cellStyle name="Percent 3 3 3 2 2 3" xfId="9980" xr:uid="{00000000-0005-0000-0000-0000FE260000}"/>
    <cellStyle name="Percent 3 3 3 2 3" xfId="9981" xr:uid="{00000000-0005-0000-0000-0000FF260000}"/>
    <cellStyle name="Percent 3 3 3 2 4" xfId="9982" xr:uid="{00000000-0005-0000-0000-000000270000}"/>
    <cellStyle name="Percent 3 3 3 2 4 2" xfId="9983" xr:uid="{00000000-0005-0000-0000-000001270000}"/>
    <cellStyle name="Percent 3 3 3 2 5" xfId="9984" xr:uid="{00000000-0005-0000-0000-000002270000}"/>
    <cellStyle name="Percent 3 3 3 3" xfId="9985" xr:uid="{00000000-0005-0000-0000-000003270000}"/>
    <cellStyle name="Percent 3 3 3 3 2" xfId="9986" xr:uid="{00000000-0005-0000-0000-000004270000}"/>
    <cellStyle name="Percent 3 3 3 3 3" xfId="9987" xr:uid="{00000000-0005-0000-0000-000005270000}"/>
    <cellStyle name="Percent 3 3 3 3 3 2" xfId="9988" xr:uid="{00000000-0005-0000-0000-000006270000}"/>
    <cellStyle name="Percent 3 3 3 3 4" xfId="9989" xr:uid="{00000000-0005-0000-0000-000007270000}"/>
    <cellStyle name="Percent 3 3 3 4" xfId="9990" xr:uid="{00000000-0005-0000-0000-000008270000}"/>
    <cellStyle name="Percent 3 3 3 4 2" xfId="9991" xr:uid="{00000000-0005-0000-0000-000009270000}"/>
    <cellStyle name="Percent 3 3 3 4 2 2" xfId="9992" xr:uid="{00000000-0005-0000-0000-00000A270000}"/>
    <cellStyle name="Percent 3 3 3 4 3" xfId="9993" xr:uid="{00000000-0005-0000-0000-00000B270000}"/>
    <cellStyle name="Percent 3 3 3 5" xfId="9994" xr:uid="{00000000-0005-0000-0000-00000C270000}"/>
    <cellStyle name="Percent 3 3 3 5 2" xfId="9995" xr:uid="{00000000-0005-0000-0000-00000D270000}"/>
    <cellStyle name="Percent 3 3 3 6" xfId="9996" xr:uid="{00000000-0005-0000-0000-00000E270000}"/>
    <cellStyle name="Percent 3 3 3 6 2" xfId="9997" xr:uid="{00000000-0005-0000-0000-00000F270000}"/>
    <cellStyle name="Percent 3 3 3 7" xfId="9998" xr:uid="{00000000-0005-0000-0000-000010270000}"/>
    <cellStyle name="Percent 3 3 4" xfId="9999" xr:uid="{00000000-0005-0000-0000-000011270000}"/>
    <cellStyle name="Percent 3 3 4 2" xfId="10000" xr:uid="{00000000-0005-0000-0000-000012270000}"/>
    <cellStyle name="Percent 3 3 4 3" xfId="10001" xr:uid="{00000000-0005-0000-0000-000013270000}"/>
    <cellStyle name="Percent 3 3 4 3 2" xfId="10002" xr:uid="{00000000-0005-0000-0000-000014270000}"/>
    <cellStyle name="Percent 3 3 4 4" xfId="10003" xr:uid="{00000000-0005-0000-0000-000015270000}"/>
    <cellStyle name="Percent 3 3 5" xfId="10004" xr:uid="{00000000-0005-0000-0000-000016270000}"/>
    <cellStyle name="Percent 3 3 6" xfId="10005" xr:uid="{00000000-0005-0000-0000-000017270000}"/>
    <cellStyle name="Percent 3 3 6 2" xfId="10006" xr:uid="{00000000-0005-0000-0000-000018270000}"/>
    <cellStyle name="Percent 3 3 6 2 2" xfId="10007" xr:uid="{00000000-0005-0000-0000-000019270000}"/>
    <cellStyle name="Percent 3 3 6 3" xfId="10008" xr:uid="{00000000-0005-0000-0000-00001A270000}"/>
    <cellStyle name="Percent 3 3 7" xfId="10009" xr:uid="{00000000-0005-0000-0000-00001B270000}"/>
    <cellStyle name="Percent 3 3 7 2" xfId="10010" xr:uid="{00000000-0005-0000-0000-00001C270000}"/>
    <cellStyle name="Percent 3 3 7 2 2" xfId="10011" xr:uid="{00000000-0005-0000-0000-00001D270000}"/>
    <cellStyle name="Percent 3 3 7 3" xfId="10012" xr:uid="{00000000-0005-0000-0000-00001E270000}"/>
    <cellStyle name="Percent 3 3 8" xfId="10013" xr:uid="{00000000-0005-0000-0000-00001F270000}"/>
    <cellStyle name="Percent 3 3 8 2" xfId="10014" xr:uid="{00000000-0005-0000-0000-000020270000}"/>
    <cellStyle name="Percent 3 4" xfId="10015" xr:uid="{00000000-0005-0000-0000-000021270000}"/>
    <cellStyle name="Percent 3 4 2" xfId="10016" xr:uid="{00000000-0005-0000-0000-000022270000}"/>
    <cellStyle name="Percent 3 4 2 2" xfId="10017" xr:uid="{00000000-0005-0000-0000-000023270000}"/>
    <cellStyle name="Percent 3 4 2 2 2" xfId="10018" xr:uid="{00000000-0005-0000-0000-000024270000}"/>
    <cellStyle name="Percent 3 4 2 2 2 2" xfId="10019" xr:uid="{00000000-0005-0000-0000-000025270000}"/>
    <cellStyle name="Percent 3 4 2 2 2 2 2" xfId="10020" xr:uid="{00000000-0005-0000-0000-000026270000}"/>
    <cellStyle name="Percent 3 4 2 2 2 3" xfId="10021" xr:uid="{00000000-0005-0000-0000-000027270000}"/>
    <cellStyle name="Percent 3 4 2 2 3" xfId="10022" xr:uid="{00000000-0005-0000-0000-000028270000}"/>
    <cellStyle name="Percent 3 4 2 2 4" xfId="10023" xr:uid="{00000000-0005-0000-0000-000029270000}"/>
    <cellStyle name="Percent 3 4 2 2 4 2" xfId="10024" xr:uid="{00000000-0005-0000-0000-00002A270000}"/>
    <cellStyle name="Percent 3 4 2 2 5" xfId="10025" xr:uid="{00000000-0005-0000-0000-00002B270000}"/>
    <cellStyle name="Percent 3 4 2 3" xfId="10026" xr:uid="{00000000-0005-0000-0000-00002C270000}"/>
    <cellStyle name="Percent 3 4 2 3 2" xfId="10027" xr:uid="{00000000-0005-0000-0000-00002D270000}"/>
    <cellStyle name="Percent 3 4 2 3 3" xfId="10028" xr:uid="{00000000-0005-0000-0000-00002E270000}"/>
    <cellStyle name="Percent 3 4 2 3 3 2" xfId="10029" xr:uid="{00000000-0005-0000-0000-00002F270000}"/>
    <cellStyle name="Percent 3 4 2 3 4" xfId="10030" xr:uid="{00000000-0005-0000-0000-000030270000}"/>
    <cellStyle name="Percent 3 4 2 4" xfId="10031" xr:uid="{00000000-0005-0000-0000-000031270000}"/>
    <cellStyle name="Percent 3 4 2 4 2" xfId="10032" xr:uid="{00000000-0005-0000-0000-000032270000}"/>
    <cellStyle name="Percent 3 4 2 4 2 2" xfId="10033" xr:uid="{00000000-0005-0000-0000-000033270000}"/>
    <cellStyle name="Percent 3 4 2 4 3" xfId="10034" xr:uid="{00000000-0005-0000-0000-000034270000}"/>
    <cellStyle name="Percent 3 4 2 5" xfId="10035" xr:uid="{00000000-0005-0000-0000-000035270000}"/>
    <cellStyle name="Percent 3 4 2 5 2" xfId="10036" xr:uid="{00000000-0005-0000-0000-000036270000}"/>
    <cellStyle name="Percent 3 4 2 6" xfId="10037" xr:uid="{00000000-0005-0000-0000-000037270000}"/>
    <cellStyle name="Percent 3 4 2 6 2" xfId="10038" xr:uid="{00000000-0005-0000-0000-000038270000}"/>
    <cellStyle name="Percent 3 4 2 7" xfId="10039" xr:uid="{00000000-0005-0000-0000-000039270000}"/>
    <cellStyle name="Percent 3 4 3" xfId="10040" xr:uid="{00000000-0005-0000-0000-00003A270000}"/>
    <cellStyle name="Percent 3 4 3 2" xfId="10041" xr:uid="{00000000-0005-0000-0000-00003B270000}"/>
    <cellStyle name="Percent 3 4 3 2 2" xfId="10042" xr:uid="{00000000-0005-0000-0000-00003C270000}"/>
    <cellStyle name="Percent 3 4 3 2 2 2" xfId="10043" xr:uid="{00000000-0005-0000-0000-00003D270000}"/>
    <cellStyle name="Percent 3 4 3 2 2 2 2" xfId="10044" xr:uid="{00000000-0005-0000-0000-00003E270000}"/>
    <cellStyle name="Percent 3 4 3 2 2 3" xfId="10045" xr:uid="{00000000-0005-0000-0000-00003F270000}"/>
    <cellStyle name="Percent 3 4 3 2 3" xfId="10046" xr:uid="{00000000-0005-0000-0000-000040270000}"/>
    <cellStyle name="Percent 3 4 3 2 3 2" xfId="10047" xr:uid="{00000000-0005-0000-0000-000041270000}"/>
    <cellStyle name="Percent 3 4 3 2 4" xfId="10048" xr:uid="{00000000-0005-0000-0000-000042270000}"/>
    <cellStyle name="Percent 3 4 3 3" xfId="10049" xr:uid="{00000000-0005-0000-0000-000043270000}"/>
    <cellStyle name="Percent 3 4 3 3 2" xfId="10050" xr:uid="{00000000-0005-0000-0000-000044270000}"/>
    <cellStyle name="Percent 3 4 3 3 2 2" xfId="10051" xr:uid="{00000000-0005-0000-0000-000045270000}"/>
    <cellStyle name="Percent 3 4 3 3 3" xfId="10052" xr:uid="{00000000-0005-0000-0000-000046270000}"/>
    <cellStyle name="Percent 3 4 3 4" xfId="10053" xr:uid="{00000000-0005-0000-0000-000047270000}"/>
    <cellStyle name="Percent 3 4 3 5" xfId="10054" xr:uid="{00000000-0005-0000-0000-000048270000}"/>
    <cellStyle name="Percent 3 4 3 5 2" xfId="10055" xr:uid="{00000000-0005-0000-0000-000049270000}"/>
    <cellStyle name="Percent 3 4 3 6" xfId="10056" xr:uid="{00000000-0005-0000-0000-00004A270000}"/>
    <cellStyle name="Percent 3 4 4" xfId="10057" xr:uid="{00000000-0005-0000-0000-00004B270000}"/>
    <cellStyle name="Percent 3 4 4 2" xfId="10058" xr:uid="{00000000-0005-0000-0000-00004C270000}"/>
    <cellStyle name="Percent 3 4 4 3" xfId="10059" xr:uid="{00000000-0005-0000-0000-00004D270000}"/>
    <cellStyle name="Percent 3 4 4 3 2" xfId="10060" xr:uid="{00000000-0005-0000-0000-00004E270000}"/>
    <cellStyle name="Percent 3 4 4 4" xfId="10061" xr:uid="{00000000-0005-0000-0000-00004F270000}"/>
    <cellStyle name="Percent 3 4 5" xfId="10062" xr:uid="{00000000-0005-0000-0000-000050270000}"/>
    <cellStyle name="Percent 3 4 5 2" xfId="10063" xr:uid="{00000000-0005-0000-0000-000051270000}"/>
    <cellStyle name="Percent 3 4 5 2 2" xfId="10064" xr:uid="{00000000-0005-0000-0000-000052270000}"/>
    <cellStyle name="Percent 3 4 5 3" xfId="10065" xr:uid="{00000000-0005-0000-0000-000053270000}"/>
    <cellStyle name="Percent 3 4 6" xfId="10066" xr:uid="{00000000-0005-0000-0000-000054270000}"/>
    <cellStyle name="Percent 3 4 7" xfId="10067" xr:uid="{00000000-0005-0000-0000-000055270000}"/>
    <cellStyle name="Percent 3 4 7 2" xfId="10068" xr:uid="{00000000-0005-0000-0000-000056270000}"/>
    <cellStyle name="Percent 3 4 7 2 2" xfId="10069" xr:uid="{00000000-0005-0000-0000-000057270000}"/>
    <cellStyle name="Percent 3 4 7 3" xfId="10070" xr:uid="{00000000-0005-0000-0000-000058270000}"/>
    <cellStyle name="Percent 3 4 8" xfId="10071" xr:uid="{00000000-0005-0000-0000-000059270000}"/>
    <cellStyle name="Percent 3 4 8 2" xfId="10072" xr:uid="{00000000-0005-0000-0000-00005A270000}"/>
    <cellStyle name="Percent 3 5" xfId="10073" xr:uid="{00000000-0005-0000-0000-00005B270000}"/>
    <cellStyle name="Percent 3 5 10" xfId="10074" xr:uid="{00000000-0005-0000-0000-00005C270000}"/>
    <cellStyle name="Percent 3 5 2" xfId="10075" xr:uid="{00000000-0005-0000-0000-00005D270000}"/>
    <cellStyle name="Percent 3 5 2 2" xfId="10076" xr:uid="{00000000-0005-0000-0000-00005E270000}"/>
    <cellStyle name="Percent 3 5 2 2 2" xfId="10077" xr:uid="{00000000-0005-0000-0000-00005F270000}"/>
    <cellStyle name="Percent 3 5 2 2 2 2" xfId="10078" xr:uid="{00000000-0005-0000-0000-000060270000}"/>
    <cellStyle name="Percent 3 5 2 2 2 2 2" xfId="10079" xr:uid="{00000000-0005-0000-0000-000061270000}"/>
    <cellStyle name="Percent 3 5 2 2 2 3" xfId="10080" xr:uid="{00000000-0005-0000-0000-000062270000}"/>
    <cellStyle name="Percent 3 5 2 2 3" xfId="10081" xr:uid="{00000000-0005-0000-0000-000063270000}"/>
    <cellStyle name="Percent 3 5 2 2 3 2" xfId="10082" xr:uid="{00000000-0005-0000-0000-000064270000}"/>
    <cellStyle name="Percent 3 5 2 2 4" xfId="10083" xr:uid="{00000000-0005-0000-0000-000065270000}"/>
    <cellStyle name="Percent 3 5 2 3" xfId="10084" xr:uid="{00000000-0005-0000-0000-000066270000}"/>
    <cellStyle name="Percent 3 5 2 3 2" xfId="10085" xr:uid="{00000000-0005-0000-0000-000067270000}"/>
    <cellStyle name="Percent 3 5 2 3 2 2" xfId="10086" xr:uid="{00000000-0005-0000-0000-000068270000}"/>
    <cellStyle name="Percent 3 5 2 3 3" xfId="10087" xr:uid="{00000000-0005-0000-0000-000069270000}"/>
    <cellStyle name="Percent 3 5 2 4" xfId="10088" xr:uid="{00000000-0005-0000-0000-00006A270000}"/>
    <cellStyle name="Percent 3 5 2 4 2" xfId="10089" xr:uid="{00000000-0005-0000-0000-00006B270000}"/>
    <cellStyle name="Percent 3 5 2 4 2 2" xfId="10090" xr:uid="{00000000-0005-0000-0000-00006C270000}"/>
    <cellStyle name="Percent 3 5 2 4 3" xfId="10091" xr:uid="{00000000-0005-0000-0000-00006D270000}"/>
    <cellStyle name="Percent 3 5 2 5" xfId="10092" xr:uid="{00000000-0005-0000-0000-00006E270000}"/>
    <cellStyle name="Percent 3 5 2 5 2" xfId="10093" xr:uid="{00000000-0005-0000-0000-00006F270000}"/>
    <cellStyle name="Percent 3 5 2 6" xfId="10094" xr:uid="{00000000-0005-0000-0000-000070270000}"/>
    <cellStyle name="Percent 3 5 3" xfId="10095" xr:uid="{00000000-0005-0000-0000-000071270000}"/>
    <cellStyle name="Percent 3 5 3 2" xfId="10096" xr:uid="{00000000-0005-0000-0000-000072270000}"/>
    <cellStyle name="Percent 3 5 3 2 2" xfId="10097" xr:uid="{00000000-0005-0000-0000-000073270000}"/>
    <cellStyle name="Percent 3 5 3 2 2 2" xfId="10098" xr:uid="{00000000-0005-0000-0000-000074270000}"/>
    <cellStyle name="Percent 3 5 3 2 2 2 2" xfId="10099" xr:uid="{00000000-0005-0000-0000-000075270000}"/>
    <cellStyle name="Percent 3 5 3 2 2 3" xfId="10100" xr:uid="{00000000-0005-0000-0000-000076270000}"/>
    <cellStyle name="Percent 3 5 3 2 3" xfId="10101" xr:uid="{00000000-0005-0000-0000-000077270000}"/>
    <cellStyle name="Percent 3 5 3 2 3 2" xfId="10102" xr:uid="{00000000-0005-0000-0000-000078270000}"/>
    <cellStyle name="Percent 3 5 3 2 4" xfId="10103" xr:uid="{00000000-0005-0000-0000-000079270000}"/>
    <cellStyle name="Percent 3 5 3 3" xfId="10104" xr:uid="{00000000-0005-0000-0000-00007A270000}"/>
    <cellStyle name="Percent 3 5 3 3 2" xfId="10105" xr:uid="{00000000-0005-0000-0000-00007B270000}"/>
    <cellStyle name="Percent 3 5 3 3 2 2" xfId="10106" xr:uid="{00000000-0005-0000-0000-00007C270000}"/>
    <cellStyle name="Percent 3 5 3 3 3" xfId="10107" xr:uid="{00000000-0005-0000-0000-00007D270000}"/>
    <cellStyle name="Percent 3 5 3 4" xfId="10108" xr:uid="{00000000-0005-0000-0000-00007E270000}"/>
    <cellStyle name="Percent 3 5 3 4 2" xfId="10109" xr:uid="{00000000-0005-0000-0000-00007F270000}"/>
    <cellStyle name="Percent 3 5 3 4 2 2" xfId="10110" xr:uid="{00000000-0005-0000-0000-000080270000}"/>
    <cellStyle name="Percent 3 5 3 4 3" xfId="10111" xr:uid="{00000000-0005-0000-0000-000081270000}"/>
    <cellStyle name="Percent 3 5 3 5" xfId="10112" xr:uid="{00000000-0005-0000-0000-000082270000}"/>
    <cellStyle name="Percent 3 5 3 5 2" xfId="10113" xr:uid="{00000000-0005-0000-0000-000083270000}"/>
    <cellStyle name="Percent 3 5 3 6" xfId="10114" xr:uid="{00000000-0005-0000-0000-000084270000}"/>
    <cellStyle name="Percent 3 5 4" xfId="10115" xr:uid="{00000000-0005-0000-0000-000085270000}"/>
    <cellStyle name="Percent 3 5 4 2" xfId="10116" xr:uid="{00000000-0005-0000-0000-000086270000}"/>
    <cellStyle name="Percent 3 5 4 2 2" xfId="10117" xr:uid="{00000000-0005-0000-0000-000087270000}"/>
    <cellStyle name="Percent 3 5 4 2 2 2" xfId="10118" xr:uid="{00000000-0005-0000-0000-000088270000}"/>
    <cellStyle name="Percent 3 5 4 2 2 2 2" xfId="10119" xr:uid="{00000000-0005-0000-0000-000089270000}"/>
    <cellStyle name="Percent 3 5 4 2 2 3" xfId="10120" xr:uid="{00000000-0005-0000-0000-00008A270000}"/>
    <cellStyle name="Percent 3 5 4 2 3" xfId="10121" xr:uid="{00000000-0005-0000-0000-00008B270000}"/>
    <cellStyle name="Percent 3 5 4 2 3 2" xfId="10122" xr:uid="{00000000-0005-0000-0000-00008C270000}"/>
    <cellStyle name="Percent 3 5 4 2 4" xfId="10123" xr:uid="{00000000-0005-0000-0000-00008D270000}"/>
    <cellStyle name="Percent 3 5 4 3" xfId="10124" xr:uid="{00000000-0005-0000-0000-00008E270000}"/>
    <cellStyle name="Percent 3 5 4 3 2" xfId="10125" xr:uid="{00000000-0005-0000-0000-00008F270000}"/>
    <cellStyle name="Percent 3 5 4 3 2 2" xfId="10126" xr:uid="{00000000-0005-0000-0000-000090270000}"/>
    <cellStyle name="Percent 3 5 4 3 3" xfId="10127" xr:uid="{00000000-0005-0000-0000-000091270000}"/>
    <cellStyle name="Percent 3 5 4 4" xfId="10128" xr:uid="{00000000-0005-0000-0000-000092270000}"/>
    <cellStyle name="Percent 3 5 4 4 2" xfId="10129" xr:uid="{00000000-0005-0000-0000-000093270000}"/>
    <cellStyle name="Percent 3 5 4 5" xfId="10130" xr:uid="{00000000-0005-0000-0000-000094270000}"/>
    <cellStyle name="Percent 3 5 5" xfId="10131" xr:uid="{00000000-0005-0000-0000-000095270000}"/>
    <cellStyle name="Percent 3 5 5 2" xfId="10132" xr:uid="{00000000-0005-0000-0000-000096270000}"/>
    <cellStyle name="Percent 3 5 5 2 2" xfId="10133" xr:uid="{00000000-0005-0000-0000-000097270000}"/>
    <cellStyle name="Percent 3 5 5 2 2 2" xfId="10134" xr:uid="{00000000-0005-0000-0000-000098270000}"/>
    <cellStyle name="Percent 3 5 5 2 3" xfId="10135" xr:uid="{00000000-0005-0000-0000-000099270000}"/>
    <cellStyle name="Percent 3 5 5 3" xfId="10136" xr:uid="{00000000-0005-0000-0000-00009A270000}"/>
    <cellStyle name="Percent 3 5 5 3 2" xfId="10137" xr:uid="{00000000-0005-0000-0000-00009B270000}"/>
    <cellStyle name="Percent 3 5 5 4" xfId="10138" xr:uid="{00000000-0005-0000-0000-00009C270000}"/>
    <cellStyle name="Percent 3 5 6" xfId="10139" xr:uid="{00000000-0005-0000-0000-00009D270000}"/>
    <cellStyle name="Percent 3 5 6 2" xfId="10140" xr:uid="{00000000-0005-0000-0000-00009E270000}"/>
    <cellStyle name="Percent 3 5 6 2 2" xfId="10141" xr:uid="{00000000-0005-0000-0000-00009F270000}"/>
    <cellStyle name="Percent 3 5 6 3" xfId="10142" xr:uid="{00000000-0005-0000-0000-0000A0270000}"/>
    <cellStyle name="Percent 3 5 7" xfId="10143" xr:uid="{00000000-0005-0000-0000-0000A1270000}"/>
    <cellStyle name="Percent 3 5 7 2" xfId="10144" xr:uid="{00000000-0005-0000-0000-0000A2270000}"/>
    <cellStyle name="Percent 3 5 7 2 2" xfId="10145" xr:uid="{00000000-0005-0000-0000-0000A3270000}"/>
    <cellStyle name="Percent 3 5 7 3" xfId="10146" xr:uid="{00000000-0005-0000-0000-0000A4270000}"/>
    <cellStyle name="Percent 3 5 8" xfId="10147" xr:uid="{00000000-0005-0000-0000-0000A5270000}"/>
    <cellStyle name="Percent 3 5 8 2" xfId="10148" xr:uid="{00000000-0005-0000-0000-0000A6270000}"/>
    <cellStyle name="Percent 3 5 8 2 2" xfId="10149" xr:uid="{00000000-0005-0000-0000-0000A7270000}"/>
    <cellStyle name="Percent 3 5 8 3" xfId="10150" xr:uid="{00000000-0005-0000-0000-0000A8270000}"/>
    <cellStyle name="Percent 3 5 9" xfId="10151" xr:uid="{00000000-0005-0000-0000-0000A9270000}"/>
    <cellStyle name="Percent 3 5 9 2" xfId="10152" xr:uid="{00000000-0005-0000-0000-0000AA270000}"/>
    <cellStyle name="Percent 3 6" xfId="10153" xr:uid="{00000000-0005-0000-0000-0000AB270000}"/>
    <cellStyle name="Percent 3 6 10" xfId="10154" xr:uid="{00000000-0005-0000-0000-0000AC270000}"/>
    <cellStyle name="Percent 3 6 2" xfId="10155" xr:uid="{00000000-0005-0000-0000-0000AD270000}"/>
    <cellStyle name="Percent 3 6 2 2" xfId="10156" xr:uid="{00000000-0005-0000-0000-0000AE270000}"/>
    <cellStyle name="Percent 3 6 2 2 2" xfId="10157" xr:uid="{00000000-0005-0000-0000-0000AF270000}"/>
    <cellStyle name="Percent 3 6 2 2 2 2" xfId="10158" xr:uid="{00000000-0005-0000-0000-0000B0270000}"/>
    <cellStyle name="Percent 3 6 2 2 2 2 2" xfId="10159" xr:uid="{00000000-0005-0000-0000-0000B1270000}"/>
    <cellStyle name="Percent 3 6 2 2 2 3" xfId="10160" xr:uid="{00000000-0005-0000-0000-0000B2270000}"/>
    <cellStyle name="Percent 3 6 2 2 3" xfId="10161" xr:uid="{00000000-0005-0000-0000-0000B3270000}"/>
    <cellStyle name="Percent 3 6 2 2 3 2" xfId="10162" xr:uid="{00000000-0005-0000-0000-0000B4270000}"/>
    <cellStyle name="Percent 3 6 2 2 4" xfId="10163" xr:uid="{00000000-0005-0000-0000-0000B5270000}"/>
    <cellStyle name="Percent 3 6 2 3" xfId="10164" xr:uid="{00000000-0005-0000-0000-0000B6270000}"/>
    <cellStyle name="Percent 3 6 2 3 2" xfId="10165" xr:uid="{00000000-0005-0000-0000-0000B7270000}"/>
    <cellStyle name="Percent 3 6 2 3 2 2" xfId="10166" xr:uid="{00000000-0005-0000-0000-0000B8270000}"/>
    <cellStyle name="Percent 3 6 2 3 3" xfId="10167" xr:uid="{00000000-0005-0000-0000-0000B9270000}"/>
    <cellStyle name="Percent 3 6 2 4" xfId="10168" xr:uid="{00000000-0005-0000-0000-0000BA270000}"/>
    <cellStyle name="Percent 3 6 2 4 2" xfId="10169" xr:uid="{00000000-0005-0000-0000-0000BB270000}"/>
    <cellStyle name="Percent 3 6 2 4 2 2" xfId="10170" xr:uid="{00000000-0005-0000-0000-0000BC270000}"/>
    <cellStyle name="Percent 3 6 2 4 3" xfId="10171" xr:uid="{00000000-0005-0000-0000-0000BD270000}"/>
    <cellStyle name="Percent 3 6 2 5" xfId="10172" xr:uid="{00000000-0005-0000-0000-0000BE270000}"/>
    <cellStyle name="Percent 3 6 2 5 2" xfId="10173" xr:uid="{00000000-0005-0000-0000-0000BF270000}"/>
    <cellStyle name="Percent 3 6 2 6" xfId="10174" xr:uid="{00000000-0005-0000-0000-0000C0270000}"/>
    <cellStyle name="Percent 3 6 3" xfId="10175" xr:uid="{00000000-0005-0000-0000-0000C1270000}"/>
    <cellStyle name="Percent 3 6 3 2" xfId="10176" xr:uid="{00000000-0005-0000-0000-0000C2270000}"/>
    <cellStyle name="Percent 3 6 3 2 2" xfId="10177" xr:uid="{00000000-0005-0000-0000-0000C3270000}"/>
    <cellStyle name="Percent 3 6 3 2 2 2" xfId="10178" xr:uid="{00000000-0005-0000-0000-0000C4270000}"/>
    <cellStyle name="Percent 3 6 3 2 2 2 2" xfId="10179" xr:uid="{00000000-0005-0000-0000-0000C5270000}"/>
    <cellStyle name="Percent 3 6 3 2 2 3" xfId="10180" xr:uid="{00000000-0005-0000-0000-0000C6270000}"/>
    <cellStyle name="Percent 3 6 3 2 3" xfId="10181" xr:uid="{00000000-0005-0000-0000-0000C7270000}"/>
    <cellStyle name="Percent 3 6 3 2 3 2" xfId="10182" xr:uid="{00000000-0005-0000-0000-0000C8270000}"/>
    <cellStyle name="Percent 3 6 3 2 4" xfId="10183" xr:uid="{00000000-0005-0000-0000-0000C9270000}"/>
    <cellStyle name="Percent 3 6 3 3" xfId="10184" xr:uid="{00000000-0005-0000-0000-0000CA270000}"/>
    <cellStyle name="Percent 3 6 3 3 2" xfId="10185" xr:uid="{00000000-0005-0000-0000-0000CB270000}"/>
    <cellStyle name="Percent 3 6 3 3 2 2" xfId="10186" xr:uid="{00000000-0005-0000-0000-0000CC270000}"/>
    <cellStyle name="Percent 3 6 3 3 3" xfId="10187" xr:uid="{00000000-0005-0000-0000-0000CD270000}"/>
    <cellStyle name="Percent 3 6 3 4" xfId="10188" xr:uid="{00000000-0005-0000-0000-0000CE270000}"/>
    <cellStyle name="Percent 3 6 3 4 2" xfId="10189" xr:uid="{00000000-0005-0000-0000-0000CF270000}"/>
    <cellStyle name="Percent 3 6 3 4 2 2" xfId="10190" xr:uid="{00000000-0005-0000-0000-0000D0270000}"/>
    <cellStyle name="Percent 3 6 3 4 3" xfId="10191" xr:uid="{00000000-0005-0000-0000-0000D1270000}"/>
    <cellStyle name="Percent 3 6 3 5" xfId="10192" xr:uid="{00000000-0005-0000-0000-0000D2270000}"/>
    <cellStyle name="Percent 3 6 3 5 2" xfId="10193" xr:uid="{00000000-0005-0000-0000-0000D3270000}"/>
    <cellStyle name="Percent 3 6 3 6" xfId="10194" xr:uid="{00000000-0005-0000-0000-0000D4270000}"/>
    <cellStyle name="Percent 3 6 4" xfId="10195" xr:uid="{00000000-0005-0000-0000-0000D5270000}"/>
    <cellStyle name="Percent 3 6 4 2" xfId="10196" xr:uid="{00000000-0005-0000-0000-0000D6270000}"/>
    <cellStyle name="Percent 3 6 4 2 2" xfId="10197" xr:uid="{00000000-0005-0000-0000-0000D7270000}"/>
    <cellStyle name="Percent 3 6 4 2 2 2" xfId="10198" xr:uid="{00000000-0005-0000-0000-0000D8270000}"/>
    <cellStyle name="Percent 3 6 4 2 2 2 2" xfId="10199" xr:uid="{00000000-0005-0000-0000-0000D9270000}"/>
    <cellStyle name="Percent 3 6 4 2 2 3" xfId="10200" xr:uid="{00000000-0005-0000-0000-0000DA270000}"/>
    <cellStyle name="Percent 3 6 4 2 3" xfId="10201" xr:uid="{00000000-0005-0000-0000-0000DB270000}"/>
    <cellStyle name="Percent 3 6 4 2 3 2" xfId="10202" xr:uid="{00000000-0005-0000-0000-0000DC270000}"/>
    <cellStyle name="Percent 3 6 4 2 4" xfId="10203" xr:uid="{00000000-0005-0000-0000-0000DD270000}"/>
    <cellStyle name="Percent 3 6 4 3" xfId="10204" xr:uid="{00000000-0005-0000-0000-0000DE270000}"/>
    <cellStyle name="Percent 3 6 4 3 2" xfId="10205" xr:uid="{00000000-0005-0000-0000-0000DF270000}"/>
    <cellStyle name="Percent 3 6 4 3 2 2" xfId="10206" xr:uid="{00000000-0005-0000-0000-0000E0270000}"/>
    <cellStyle name="Percent 3 6 4 3 3" xfId="10207" xr:uid="{00000000-0005-0000-0000-0000E1270000}"/>
    <cellStyle name="Percent 3 6 4 4" xfId="10208" xr:uid="{00000000-0005-0000-0000-0000E2270000}"/>
    <cellStyle name="Percent 3 6 4 4 2" xfId="10209" xr:uid="{00000000-0005-0000-0000-0000E3270000}"/>
    <cellStyle name="Percent 3 6 4 5" xfId="10210" xr:uid="{00000000-0005-0000-0000-0000E4270000}"/>
    <cellStyle name="Percent 3 6 5" xfId="10211" xr:uid="{00000000-0005-0000-0000-0000E5270000}"/>
    <cellStyle name="Percent 3 6 5 2" xfId="10212" xr:uid="{00000000-0005-0000-0000-0000E6270000}"/>
    <cellStyle name="Percent 3 6 5 2 2" xfId="10213" xr:uid="{00000000-0005-0000-0000-0000E7270000}"/>
    <cellStyle name="Percent 3 6 5 2 2 2" xfId="10214" xr:uid="{00000000-0005-0000-0000-0000E8270000}"/>
    <cellStyle name="Percent 3 6 5 2 3" xfId="10215" xr:uid="{00000000-0005-0000-0000-0000E9270000}"/>
    <cellStyle name="Percent 3 6 5 3" xfId="10216" xr:uid="{00000000-0005-0000-0000-0000EA270000}"/>
    <cellStyle name="Percent 3 6 5 3 2" xfId="10217" xr:uid="{00000000-0005-0000-0000-0000EB270000}"/>
    <cellStyle name="Percent 3 6 5 4" xfId="10218" xr:uid="{00000000-0005-0000-0000-0000EC270000}"/>
    <cellStyle name="Percent 3 6 6" xfId="10219" xr:uid="{00000000-0005-0000-0000-0000ED270000}"/>
    <cellStyle name="Percent 3 6 6 2" xfId="10220" xr:uid="{00000000-0005-0000-0000-0000EE270000}"/>
    <cellStyle name="Percent 3 6 6 2 2" xfId="10221" xr:uid="{00000000-0005-0000-0000-0000EF270000}"/>
    <cellStyle name="Percent 3 6 6 3" xfId="10222" xr:uid="{00000000-0005-0000-0000-0000F0270000}"/>
    <cellStyle name="Percent 3 6 7" xfId="10223" xr:uid="{00000000-0005-0000-0000-0000F1270000}"/>
    <cellStyle name="Percent 3 6 7 2" xfId="10224" xr:uid="{00000000-0005-0000-0000-0000F2270000}"/>
    <cellStyle name="Percent 3 6 7 2 2" xfId="10225" xr:uid="{00000000-0005-0000-0000-0000F3270000}"/>
    <cellStyle name="Percent 3 6 7 3" xfId="10226" xr:uid="{00000000-0005-0000-0000-0000F4270000}"/>
    <cellStyle name="Percent 3 6 8" xfId="10227" xr:uid="{00000000-0005-0000-0000-0000F5270000}"/>
    <cellStyle name="Percent 3 6 8 2" xfId="10228" xr:uid="{00000000-0005-0000-0000-0000F6270000}"/>
    <cellStyle name="Percent 3 6 8 2 2" xfId="10229" xr:uid="{00000000-0005-0000-0000-0000F7270000}"/>
    <cellStyle name="Percent 3 6 8 3" xfId="10230" xr:uid="{00000000-0005-0000-0000-0000F8270000}"/>
    <cellStyle name="Percent 3 6 9" xfId="10231" xr:uid="{00000000-0005-0000-0000-0000F9270000}"/>
    <cellStyle name="Percent 3 6 9 2" xfId="10232" xr:uid="{00000000-0005-0000-0000-0000FA270000}"/>
    <cellStyle name="Percent 3 7" xfId="10233" xr:uid="{00000000-0005-0000-0000-0000FB270000}"/>
    <cellStyle name="Percent 3 8" xfId="10234" xr:uid="{00000000-0005-0000-0000-0000FC270000}"/>
    <cellStyle name="Percent 3 9" xfId="10235" xr:uid="{00000000-0005-0000-0000-0000FD270000}"/>
    <cellStyle name="Percent 4" xfId="10236" xr:uid="{00000000-0005-0000-0000-0000FE270000}"/>
    <cellStyle name="Percent 4 2" xfId="10237" xr:uid="{00000000-0005-0000-0000-0000FF270000}"/>
    <cellStyle name="Percent 4 2 2" xfId="10238" xr:uid="{00000000-0005-0000-0000-000000280000}"/>
    <cellStyle name="Percent 4 2 2 2" xfId="10239" xr:uid="{00000000-0005-0000-0000-000001280000}"/>
    <cellStyle name="Percent 4 2 2 2 2" xfId="10240" xr:uid="{00000000-0005-0000-0000-000002280000}"/>
    <cellStyle name="Percent 4 2 2 2 2 2" xfId="10241" xr:uid="{00000000-0005-0000-0000-000003280000}"/>
    <cellStyle name="Percent 4 2 2 2 2 3" xfId="10242" xr:uid="{00000000-0005-0000-0000-000004280000}"/>
    <cellStyle name="Percent 4 2 2 2 2 4" xfId="10243" xr:uid="{00000000-0005-0000-0000-000005280000}"/>
    <cellStyle name="Percent 4 2 2 2 2 4 2" xfId="10244" xr:uid="{00000000-0005-0000-0000-000006280000}"/>
    <cellStyle name="Percent 4 2 2 2 2 5" xfId="10245" xr:uid="{00000000-0005-0000-0000-000007280000}"/>
    <cellStyle name="Percent 4 2 2 2 3" xfId="10246" xr:uid="{00000000-0005-0000-0000-000008280000}"/>
    <cellStyle name="Percent 4 2 2 2 4" xfId="10247" xr:uid="{00000000-0005-0000-0000-000009280000}"/>
    <cellStyle name="Percent 4 2 2 2 5" xfId="10248" xr:uid="{00000000-0005-0000-0000-00000A280000}"/>
    <cellStyle name="Percent 4 2 2 2 5 2" xfId="10249" xr:uid="{00000000-0005-0000-0000-00000B280000}"/>
    <cellStyle name="Percent 4 2 2 2 6" xfId="10250" xr:uid="{00000000-0005-0000-0000-00000C280000}"/>
    <cellStyle name="Percent 4 2 2 3" xfId="10251" xr:uid="{00000000-0005-0000-0000-00000D280000}"/>
    <cellStyle name="Percent 4 2 2 3 2" xfId="10252" xr:uid="{00000000-0005-0000-0000-00000E280000}"/>
    <cellStyle name="Percent 4 2 2 3 3" xfId="10253" xr:uid="{00000000-0005-0000-0000-00000F280000}"/>
    <cellStyle name="Percent 4 2 2 3 4" xfId="10254" xr:uid="{00000000-0005-0000-0000-000010280000}"/>
    <cellStyle name="Percent 4 2 2 3 4 2" xfId="10255" xr:uid="{00000000-0005-0000-0000-000011280000}"/>
    <cellStyle name="Percent 4 2 2 3 5" xfId="10256" xr:uid="{00000000-0005-0000-0000-000012280000}"/>
    <cellStyle name="Percent 4 2 2 4" xfId="10257" xr:uid="{00000000-0005-0000-0000-000013280000}"/>
    <cellStyle name="Percent 4 2 2 5" xfId="10258" xr:uid="{00000000-0005-0000-0000-000014280000}"/>
    <cellStyle name="Percent 4 2 2 6" xfId="10259" xr:uid="{00000000-0005-0000-0000-000015280000}"/>
    <cellStyle name="Percent 4 2 2 6 2" xfId="10260" xr:uid="{00000000-0005-0000-0000-000016280000}"/>
    <cellStyle name="Percent 4 2 2 7" xfId="10261" xr:uid="{00000000-0005-0000-0000-000017280000}"/>
    <cellStyle name="Percent 4 2 3" xfId="10262" xr:uid="{00000000-0005-0000-0000-000018280000}"/>
    <cellStyle name="Percent 4 2 3 2" xfId="10263" xr:uid="{00000000-0005-0000-0000-000019280000}"/>
    <cellStyle name="Percent 4 2 3 2 2" xfId="10264" xr:uid="{00000000-0005-0000-0000-00001A280000}"/>
    <cellStyle name="Percent 4 2 3 2 3" xfId="10265" xr:uid="{00000000-0005-0000-0000-00001B280000}"/>
    <cellStyle name="Percent 4 2 3 2 4" xfId="10266" xr:uid="{00000000-0005-0000-0000-00001C280000}"/>
    <cellStyle name="Percent 4 2 3 2 4 2" xfId="10267" xr:uid="{00000000-0005-0000-0000-00001D280000}"/>
    <cellStyle name="Percent 4 2 3 2 5" xfId="10268" xr:uid="{00000000-0005-0000-0000-00001E280000}"/>
    <cellStyle name="Percent 4 2 3 3" xfId="10269" xr:uid="{00000000-0005-0000-0000-00001F280000}"/>
    <cellStyle name="Percent 4 2 3 4" xfId="10270" xr:uid="{00000000-0005-0000-0000-000020280000}"/>
    <cellStyle name="Percent 4 2 3 5" xfId="10271" xr:uid="{00000000-0005-0000-0000-000021280000}"/>
    <cellStyle name="Percent 4 2 3 5 2" xfId="10272" xr:uid="{00000000-0005-0000-0000-000022280000}"/>
    <cellStyle name="Percent 4 2 3 6" xfId="10273" xr:uid="{00000000-0005-0000-0000-000023280000}"/>
    <cellStyle name="Percent 4 2 4" xfId="10274" xr:uid="{00000000-0005-0000-0000-000024280000}"/>
    <cellStyle name="Percent 4 2 4 2" xfId="10275" xr:uid="{00000000-0005-0000-0000-000025280000}"/>
    <cellStyle name="Percent 4 2 4 3" xfId="10276" xr:uid="{00000000-0005-0000-0000-000026280000}"/>
    <cellStyle name="Percent 4 2 4 4" xfId="10277" xr:uid="{00000000-0005-0000-0000-000027280000}"/>
    <cellStyle name="Percent 4 2 4 4 2" xfId="10278" xr:uid="{00000000-0005-0000-0000-000028280000}"/>
    <cellStyle name="Percent 4 2 4 5" xfId="10279" xr:uid="{00000000-0005-0000-0000-000029280000}"/>
    <cellStyle name="Percent 4 2 5" xfId="10280" xr:uid="{00000000-0005-0000-0000-00002A280000}"/>
    <cellStyle name="Percent 4 2 6" xfId="10281" xr:uid="{00000000-0005-0000-0000-00002B280000}"/>
    <cellStyle name="Percent 4 2 7" xfId="10282" xr:uid="{00000000-0005-0000-0000-00002C280000}"/>
    <cellStyle name="Percent 4 2 7 2" xfId="10283" xr:uid="{00000000-0005-0000-0000-00002D280000}"/>
    <cellStyle name="Percent 4 2 8" xfId="10284" xr:uid="{00000000-0005-0000-0000-00002E280000}"/>
    <cellStyle name="Percent 4 3" xfId="10285" xr:uid="{00000000-0005-0000-0000-00002F280000}"/>
    <cellStyle name="Percent 4 3 2" xfId="10286" xr:uid="{00000000-0005-0000-0000-000030280000}"/>
    <cellStyle name="Percent 4 3 3" xfId="10287" xr:uid="{00000000-0005-0000-0000-000031280000}"/>
    <cellStyle name="Percent 4 3 4" xfId="10288" xr:uid="{00000000-0005-0000-0000-000032280000}"/>
    <cellStyle name="Percent 4 3 4 2" xfId="10289" xr:uid="{00000000-0005-0000-0000-000033280000}"/>
    <cellStyle name="Percent 4 3 5" xfId="10290" xr:uid="{00000000-0005-0000-0000-000034280000}"/>
    <cellStyle name="Percent 4 4" xfId="10291" xr:uid="{00000000-0005-0000-0000-000035280000}"/>
    <cellStyle name="Percent 4 4 2" xfId="10292" xr:uid="{00000000-0005-0000-0000-000036280000}"/>
    <cellStyle name="Percent 4 4 2 2" xfId="10293" xr:uid="{00000000-0005-0000-0000-000037280000}"/>
    <cellStyle name="Percent 4 4 2 3" xfId="10294" xr:uid="{00000000-0005-0000-0000-000038280000}"/>
    <cellStyle name="Percent 4 4 2 4" xfId="10295" xr:uid="{00000000-0005-0000-0000-000039280000}"/>
    <cellStyle name="Percent 4 4 2 4 2" xfId="10296" xr:uid="{00000000-0005-0000-0000-00003A280000}"/>
    <cellStyle name="Percent 4 4 2 5" xfId="10297" xr:uid="{00000000-0005-0000-0000-00003B280000}"/>
    <cellStyle name="Percent 4 4 3" xfId="10298" xr:uid="{00000000-0005-0000-0000-00003C280000}"/>
    <cellStyle name="Percent 4 4 4" xfId="10299" xr:uid="{00000000-0005-0000-0000-00003D280000}"/>
    <cellStyle name="Percent 4 4 5" xfId="10300" xr:uid="{00000000-0005-0000-0000-00003E280000}"/>
    <cellStyle name="Percent 4 4 5 2" xfId="10301" xr:uid="{00000000-0005-0000-0000-00003F280000}"/>
    <cellStyle name="Percent 4 4 6" xfId="10302" xr:uid="{00000000-0005-0000-0000-000040280000}"/>
    <cellStyle name="Percent 4 5" xfId="10303" xr:uid="{00000000-0005-0000-0000-000041280000}"/>
    <cellStyle name="Percent 4 6" xfId="10304" xr:uid="{00000000-0005-0000-0000-000042280000}"/>
    <cellStyle name="Percent 4 7" xfId="10305" xr:uid="{00000000-0005-0000-0000-000043280000}"/>
    <cellStyle name="Percent 4 8" xfId="10306" xr:uid="{00000000-0005-0000-0000-000044280000}"/>
    <cellStyle name="Percent 4 8 2" xfId="10307" xr:uid="{00000000-0005-0000-0000-000045280000}"/>
    <cellStyle name="Percent 5" xfId="10308" xr:uid="{00000000-0005-0000-0000-000046280000}"/>
    <cellStyle name="Percent 5 2" xfId="10309" xr:uid="{00000000-0005-0000-0000-000047280000}"/>
    <cellStyle name="Percent 5 2 10" xfId="10310" xr:uid="{00000000-0005-0000-0000-000048280000}"/>
    <cellStyle name="Percent 5 2 10 2" xfId="10311" xr:uid="{00000000-0005-0000-0000-000049280000}"/>
    <cellStyle name="Percent 5 2 10 2 2" xfId="10312" xr:uid="{00000000-0005-0000-0000-00004A280000}"/>
    <cellStyle name="Percent 5 2 10 3" xfId="10313" xr:uid="{00000000-0005-0000-0000-00004B280000}"/>
    <cellStyle name="Percent 5 2 11" xfId="10314" xr:uid="{00000000-0005-0000-0000-00004C280000}"/>
    <cellStyle name="Percent 5 2 11 2" xfId="10315" xr:uid="{00000000-0005-0000-0000-00004D280000}"/>
    <cellStyle name="Percent 5 2 12" xfId="10316" xr:uid="{00000000-0005-0000-0000-00004E280000}"/>
    <cellStyle name="Percent 5 2 2" xfId="10317" xr:uid="{00000000-0005-0000-0000-00004F280000}"/>
    <cellStyle name="Percent 5 2 2 2" xfId="10318" xr:uid="{00000000-0005-0000-0000-000050280000}"/>
    <cellStyle name="Percent 5 2 2 2 2" xfId="10319" xr:uid="{00000000-0005-0000-0000-000051280000}"/>
    <cellStyle name="Percent 5 2 2 2 2 2" xfId="10320" xr:uid="{00000000-0005-0000-0000-000052280000}"/>
    <cellStyle name="Percent 5 2 2 2 2 3" xfId="10321" xr:uid="{00000000-0005-0000-0000-000053280000}"/>
    <cellStyle name="Percent 5 2 2 2 2 4" xfId="10322" xr:uid="{00000000-0005-0000-0000-000054280000}"/>
    <cellStyle name="Percent 5 2 2 2 2 4 2" xfId="10323" xr:uid="{00000000-0005-0000-0000-000055280000}"/>
    <cellStyle name="Percent 5 2 2 2 2 4 2 2" xfId="10324" xr:uid="{00000000-0005-0000-0000-000056280000}"/>
    <cellStyle name="Percent 5 2 2 2 2 4 3" xfId="10325" xr:uid="{00000000-0005-0000-0000-000057280000}"/>
    <cellStyle name="Percent 5 2 2 2 2 5" xfId="10326" xr:uid="{00000000-0005-0000-0000-000058280000}"/>
    <cellStyle name="Percent 5 2 2 2 2 5 2" xfId="10327" xr:uid="{00000000-0005-0000-0000-000059280000}"/>
    <cellStyle name="Percent 5 2 2 2 2 6" xfId="10328" xr:uid="{00000000-0005-0000-0000-00005A280000}"/>
    <cellStyle name="Percent 5 2 2 2 2 6 2" xfId="10329" xr:uid="{00000000-0005-0000-0000-00005B280000}"/>
    <cellStyle name="Percent 5 2 2 2 2 7" xfId="10330" xr:uid="{00000000-0005-0000-0000-00005C280000}"/>
    <cellStyle name="Percent 5 2 2 2 3" xfId="10331" xr:uid="{00000000-0005-0000-0000-00005D280000}"/>
    <cellStyle name="Percent 5 2 2 2 4" xfId="10332" xr:uid="{00000000-0005-0000-0000-00005E280000}"/>
    <cellStyle name="Percent 5 2 2 2 5" xfId="10333" xr:uid="{00000000-0005-0000-0000-00005F280000}"/>
    <cellStyle name="Percent 5 2 2 2 5 2" xfId="10334" xr:uid="{00000000-0005-0000-0000-000060280000}"/>
    <cellStyle name="Percent 5 2 2 2 5 2 2" xfId="10335" xr:uid="{00000000-0005-0000-0000-000061280000}"/>
    <cellStyle name="Percent 5 2 2 2 5 3" xfId="10336" xr:uid="{00000000-0005-0000-0000-000062280000}"/>
    <cellStyle name="Percent 5 2 2 2 6" xfId="10337" xr:uid="{00000000-0005-0000-0000-000063280000}"/>
    <cellStyle name="Percent 5 2 2 2 6 2" xfId="10338" xr:uid="{00000000-0005-0000-0000-000064280000}"/>
    <cellStyle name="Percent 5 2 2 2 7" xfId="10339" xr:uid="{00000000-0005-0000-0000-000065280000}"/>
    <cellStyle name="Percent 5 2 2 2 7 2" xfId="10340" xr:uid="{00000000-0005-0000-0000-000066280000}"/>
    <cellStyle name="Percent 5 2 2 2 8" xfId="10341" xr:uid="{00000000-0005-0000-0000-000067280000}"/>
    <cellStyle name="Percent 5 2 2 3" xfId="10342" xr:uid="{00000000-0005-0000-0000-000068280000}"/>
    <cellStyle name="Percent 5 2 2 3 2" xfId="10343" xr:uid="{00000000-0005-0000-0000-000069280000}"/>
    <cellStyle name="Percent 5 2 2 3 3" xfId="10344" xr:uid="{00000000-0005-0000-0000-00006A280000}"/>
    <cellStyle name="Percent 5 2 2 3 4" xfId="10345" xr:uid="{00000000-0005-0000-0000-00006B280000}"/>
    <cellStyle name="Percent 5 2 2 3 4 2" xfId="10346" xr:uid="{00000000-0005-0000-0000-00006C280000}"/>
    <cellStyle name="Percent 5 2 2 3 4 2 2" xfId="10347" xr:uid="{00000000-0005-0000-0000-00006D280000}"/>
    <cellStyle name="Percent 5 2 2 3 4 3" xfId="10348" xr:uid="{00000000-0005-0000-0000-00006E280000}"/>
    <cellStyle name="Percent 5 2 2 3 5" xfId="10349" xr:uid="{00000000-0005-0000-0000-00006F280000}"/>
    <cellStyle name="Percent 5 2 2 3 5 2" xfId="10350" xr:uid="{00000000-0005-0000-0000-000070280000}"/>
    <cellStyle name="Percent 5 2 2 3 6" xfId="10351" xr:uid="{00000000-0005-0000-0000-000071280000}"/>
    <cellStyle name="Percent 5 2 2 3 6 2" xfId="10352" xr:uid="{00000000-0005-0000-0000-000072280000}"/>
    <cellStyle name="Percent 5 2 2 3 7" xfId="10353" xr:uid="{00000000-0005-0000-0000-000073280000}"/>
    <cellStyle name="Percent 5 2 2 4" xfId="10354" xr:uid="{00000000-0005-0000-0000-000074280000}"/>
    <cellStyle name="Percent 5 2 2 5" xfId="10355" xr:uid="{00000000-0005-0000-0000-000075280000}"/>
    <cellStyle name="Percent 5 2 2 6" xfId="10356" xr:uid="{00000000-0005-0000-0000-000076280000}"/>
    <cellStyle name="Percent 5 2 2 6 2" xfId="10357" xr:uid="{00000000-0005-0000-0000-000077280000}"/>
    <cellStyle name="Percent 5 2 2 6 2 2" xfId="10358" xr:uid="{00000000-0005-0000-0000-000078280000}"/>
    <cellStyle name="Percent 5 2 2 6 3" xfId="10359" xr:uid="{00000000-0005-0000-0000-000079280000}"/>
    <cellStyle name="Percent 5 2 2 7" xfId="10360" xr:uid="{00000000-0005-0000-0000-00007A280000}"/>
    <cellStyle name="Percent 5 2 2 7 2" xfId="10361" xr:uid="{00000000-0005-0000-0000-00007B280000}"/>
    <cellStyle name="Percent 5 2 2 8" xfId="10362" xr:uid="{00000000-0005-0000-0000-00007C280000}"/>
    <cellStyle name="Percent 5 2 2 8 2" xfId="10363" xr:uid="{00000000-0005-0000-0000-00007D280000}"/>
    <cellStyle name="Percent 5 2 2 9" xfId="10364" xr:uid="{00000000-0005-0000-0000-00007E280000}"/>
    <cellStyle name="Percent 5 2 3" xfId="10365" xr:uid="{00000000-0005-0000-0000-00007F280000}"/>
    <cellStyle name="Percent 5 2 3 2" xfId="10366" xr:uid="{00000000-0005-0000-0000-000080280000}"/>
    <cellStyle name="Percent 5 2 3 2 2" xfId="10367" xr:uid="{00000000-0005-0000-0000-000081280000}"/>
    <cellStyle name="Percent 5 2 3 2 2 2" xfId="10368" xr:uid="{00000000-0005-0000-0000-000082280000}"/>
    <cellStyle name="Percent 5 2 3 2 2 3" xfId="10369" xr:uid="{00000000-0005-0000-0000-000083280000}"/>
    <cellStyle name="Percent 5 2 3 2 2 4" xfId="10370" xr:uid="{00000000-0005-0000-0000-000084280000}"/>
    <cellStyle name="Percent 5 2 3 2 2 4 2" xfId="10371" xr:uid="{00000000-0005-0000-0000-000085280000}"/>
    <cellStyle name="Percent 5 2 3 2 2 5" xfId="10372" xr:uid="{00000000-0005-0000-0000-000086280000}"/>
    <cellStyle name="Percent 5 2 3 2 3" xfId="10373" xr:uid="{00000000-0005-0000-0000-000087280000}"/>
    <cellStyle name="Percent 5 2 3 2 4" xfId="10374" xr:uid="{00000000-0005-0000-0000-000088280000}"/>
    <cellStyle name="Percent 5 2 3 2 5" xfId="10375" xr:uid="{00000000-0005-0000-0000-000089280000}"/>
    <cellStyle name="Percent 5 2 3 2 5 2" xfId="10376" xr:uid="{00000000-0005-0000-0000-00008A280000}"/>
    <cellStyle name="Percent 5 2 3 2 5 2 2" xfId="10377" xr:uid="{00000000-0005-0000-0000-00008B280000}"/>
    <cellStyle name="Percent 5 2 3 2 5 3" xfId="10378" xr:uid="{00000000-0005-0000-0000-00008C280000}"/>
    <cellStyle name="Percent 5 2 3 2 6" xfId="10379" xr:uid="{00000000-0005-0000-0000-00008D280000}"/>
    <cellStyle name="Percent 5 2 3 2 6 2" xfId="10380" xr:uid="{00000000-0005-0000-0000-00008E280000}"/>
    <cellStyle name="Percent 5 2 3 2 7" xfId="10381" xr:uid="{00000000-0005-0000-0000-00008F280000}"/>
    <cellStyle name="Percent 5 2 3 2 7 2" xfId="10382" xr:uid="{00000000-0005-0000-0000-000090280000}"/>
    <cellStyle name="Percent 5 2 3 2 8" xfId="10383" xr:uid="{00000000-0005-0000-0000-000091280000}"/>
    <cellStyle name="Percent 5 2 3 3" xfId="10384" xr:uid="{00000000-0005-0000-0000-000092280000}"/>
    <cellStyle name="Percent 5 2 3 3 2" xfId="10385" xr:uid="{00000000-0005-0000-0000-000093280000}"/>
    <cellStyle name="Percent 5 2 3 3 3" xfId="10386" xr:uid="{00000000-0005-0000-0000-000094280000}"/>
    <cellStyle name="Percent 5 2 3 3 4" xfId="10387" xr:uid="{00000000-0005-0000-0000-000095280000}"/>
    <cellStyle name="Percent 5 2 3 3 4 2" xfId="10388" xr:uid="{00000000-0005-0000-0000-000096280000}"/>
    <cellStyle name="Percent 5 2 3 3 5" xfId="10389" xr:uid="{00000000-0005-0000-0000-000097280000}"/>
    <cellStyle name="Percent 5 2 3 4" xfId="10390" xr:uid="{00000000-0005-0000-0000-000098280000}"/>
    <cellStyle name="Percent 5 2 3 5" xfId="10391" xr:uid="{00000000-0005-0000-0000-000099280000}"/>
    <cellStyle name="Percent 5 2 3 6" xfId="10392" xr:uid="{00000000-0005-0000-0000-00009A280000}"/>
    <cellStyle name="Percent 5 2 3 6 2" xfId="10393" xr:uid="{00000000-0005-0000-0000-00009B280000}"/>
    <cellStyle name="Percent 5 2 3 6 2 2" xfId="10394" xr:uid="{00000000-0005-0000-0000-00009C280000}"/>
    <cellStyle name="Percent 5 2 3 6 3" xfId="10395" xr:uid="{00000000-0005-0000-0000-00009D280000}"/>
    <cellStyle name="Percent 5 2 3 7" xfId="10396" xr:uid="{00000000-0005-0000-0000-00009E280000}"/>
    <cellStyle name="Percent 5 2 3 7 2" xfId="10397" xr:uid="{00000000-0005-0000-0000-00009F280000}"/>
    <cellStyle name="Percent 5 2 3 8" xfId="10398" xr:uid="{00000000-0005-0000-0000-0000A0280000}"/>
    <cellStyle name="Percent 5 2 3 8 2" xfId="10399" xr:uid="{00000000-0005-0000-0000-0000A1280000}"/>
    <cellStyle name="Percent 5 2 3 9" xfId="10400" xr:uid="{00000000-0005-0000-0000-0000A2280000}"/>
    <cellStyle name="Percent 5 2 4" xfId="10401" xr:uid="{00000000-0005-0000-0000-0000A3280000}"/>
    <cellStyle name="Percent 5 2 4 2" xfId="10402" xr:uid="{00000000-0005-0000-0000-0000A4280000}"/>
    <cellStyle name="Percent 5 2 4 2 2" xfId="10403" xr:uid="{00000000-0005-0000-0000-0000A5280000}"/>
    <cellStyle name="Percent 5 2 4 2 2 2" xfId="10404" xr:uid="{00000000-0005-0000-0000-0000A6280000}"/>
    <cellStyle name="Percent 5 2 4 2 2 3" xfId="10405" xr:uid="{00000000-0005-0000-0000-0000A7280000}"/>
    <cellStyle name="Percent 5 2 4 2 2 4" xfId="10406" xr:uid="{00000000-0005-0000-0000-0000A8280000}"/>
    <cellStyle name="Percent 5 2 4 2 2 4 2" xfId="10407" xr:uid="{00000000-0005-0000-0000-0000A9280000}"/>
    <cellStyle name="Percent 5 2 4 2 2 5" xfId="10408" xr:uid="{00000000-0005-0000-0000-0000AA280000}"/>
    <cellStyle name="Percent 5 2 4 2 3" xfId="10409" xr:uid="{00000000-0005-0000-0000-0000AB280000}"/>
    <cellStyle name="Percent 5 2 4 2 4" xfId="10410" xr:uid="{00000000-0005-0000-0000-0000AC280000}"/>
    <cellStyle name="Percent 5 2 4 2 5" xfId="10411" xr:uid="{00000000-0005-0000-0000-0000AD280000}"/>
    <cellStyle name="Percent 5 2 4 2 5 2" xfId="10412" xr:uid="{00000000-0005-0000-0000-0000AE280000}"/>
    <cellStyle name="Percent 5 2 4 2 6" xfId="10413" xr:uid="{00000000-0005-0000-0000-0000AF280000}"/>
    <cellStyle name="Percent 5 2 4 3" xfId="10414" xr:uid="{00000000-0005-0000-0000-0000B0280000}"/>
    <cellStyle name="Percent 5 2 4 3 2" xfId="10415" xr:uid="{00000000-0005-0000-0000-0000B1280000}"/>
    <cellStyle name="Percent 5 2 4 3 3" xfId="10416" xr:uid="{00000000-0005-0000-0000-0000B2280000}"/>
    <cellStyle name="Percent 5 2 4 3 4" xfId="10417" xr:uid="{00000000-0005-0000-0000-0000B3280000}"/>
    <cellStyle name="Percent 5 2 4 3 4 2" xfId="10418" xr:uid="{00000000-0005-0000-0000-0000B4280000}"/>
    <cellStyle name="Percent 5 2 4 3 5" xfId="10419" xr:uid="{00000000-0005-0000-0000-0000B5280000}"/>
    <cellStyle name="Percent 5 2 4 4" xfId="10420" xr:uid="{00000000-0005-0000-0000-0000B6280000}"/>
    <cellStyle name="Percent 5 2 4 5" xfId="10421" xr:uid="{00000000-0005-0000-0000-0000B7280000}"/>
    <cellStyle name="Percent 5 2 4 6" xfId="10422" xr:uid="{00000000-0005-0000-0000-0000B8280000}"/>
    <cellStyle name="Percent 5 2 4 6 2" xfId="10423" xr:uid="{00000000-0005-0000-0000-0000B9280000}"/>
    <cellStyle name="Percent 5 2 4 6 2 2" xfId="10424" xr:uid="{00000000-0005-0000-0000-0000BA280000}"/>
    <cellStyle name="Percent 5 2 4 6 3" xfId="10425" xr:uid="{00000000-0005-0000-0000-0000BB280000}"/>
    <cellStyle name="Percent 5 2 4 7" xfId="10426" xr:uid="{00000000-0005-0000-0000-0000BC280000}"/>
    <cellStyle name="Percent 5 2 4 7 2" xfId="10427" xr:uid="{00000000-0005-0000-0000-0000BD280000}"/>
    <cellStyle name="Percent 5 2 4 8" xfId="10428" xr:uid="{00000000-0005-0000-0000-0000BE280000}"/>
    <cellStyle name="Percent 5 2 4 8 2" xfId="10429" xr:uid="{00000000-0005-0000-0000-0000BF280000}"/>
    <cellStyle name="Percent 5 2 4 9" xfId="10430" xr:uid="{00000000-0005-0000-0000-0000C0280000}"/>
    <cellStyle name="Percent 5 2 5" xfId="10431" xr:uid="{00000000-0005-0000-0000-0000C1280000}"/>
    <cellStyle name="Percent 5 2 5 2" xfId="10432" xr:uid="{00000000-0005-0000-0000-0000C2280000}"/>
    <cellStyle name="Percent 5 2 5 2 2" xfId="10433" xr:uid="{00000000-0005-0000-0000-0000C3280000}"/>
    <cellStyle name="Percent 5 2 5 2 2 2" xfId="10434" xr:uid="{00000000-0005-0000-0000-0000C4280000}"/>
    <cellStyle name="Percent 5 2 5 2 2 3" xfId="10435" xr:uid="{00000000-0005-0000-0000-0000C5280000}"/>
    <cellStyle name="Percent 5 2 5 2 2 4" xfId="10436" xr:uid="{00000000-0005-0000-0000-0000C6280000}"/>
    <cellStyle name="Percent 5 2 5 2 2 4 2" xfId="10437" xr:uid="{00000000-0005-0000-0000-0000C7280000}"/>
    <cellStyle name="Percent 5 2 5 2 2 5" xfId="10438" xr:uid="{00000000-0005-0000-0000-0000C8280000}"/>
    <cellStyle name="Percent 5 2 5 2 3" xfId="10439" xr:uid="{00000000-0005-0000-0000-0000C9280000}"/>
    <cellStyle name="Percent 5 2 5 2 4" xfId="10440" xr:uid="{00000000-0005-0000-0000-0000CA280000}"/>
    <cellStyle name="Percent 5 2 5 2 5" xfId="10441" xr:uid="{00000000-0005-0000-0000-0000CB280000}"/>
    <cellStyle name="Percent 5 2 5 2 5 2" xfId="10442" xr:uid="{00000000-0005-0000-0000-0000CC280000}"/>
    <cellStyle name="Percent 5 2 5 2 6" xfId="10443" xr:uid="{00000000-0005-0000-0000-0000CD280000}"/>
    <cellStyle name="Percent 5 2 5 3" xfId="10444" xr:uid="{00000000-0005-0000-0000-0000CE280000}"/>
    <cellStyle name="Percent 5 2 5 3 2" xfId="10445" xr:uid="{00000000-0005-0000-0000-0000CF280000}"/>
    <cellStyle name="Percent 5 2 5 3 3" xfId="10446" xr:uid="{00000000-0005-0000-0000-0000D0280000}"/>
    <cellStyle name="Percent 5 2 5 3 4" xfId="10447" xr:uid="{00000000-0005-0000-0000-0000D1280000}"/>
    <cellStyle name="Percent 5 2 5 3 4 2" xfId="10448" xr:uid="{00000000-0005-0000-0000-0000D2280000}"/>
    <cellStyle name="Percent 5 2 5 3 5" xfId="10449" xr:uid="{00000000-0005-0000-0000-0000D3280000}"/>
    <cellStyle name="Percent 5 2 5 4" xfId="10450" xr:uid="{00000000-0005-0000-0000-0000D4280000}"/>
    <cellStyle name="Percent 5 2 5 5" xfId="10451" xr:uid="{00000000-0005-0000-0000-0000D5280000}"/>
    <cellStyle name="Percent 5 2 5 6" xfId="10452" xr:uid="{00000000-0005-0000-0000-0000D6280000}"/>
    <cellStyle name="Percent 5 2 5 6 2" xfId="10453" xr:uid="{00000000-0005-0000-0000-0000D7280000}"/>
    <cellStyle name="Percent 5 2 5 7" xfId="10454" xr:uid="{00000000-0005-0000-0000-0000D8280000}"/>
    <cellStyle name="Percent 5 2 6" xfId="10455" xr:uid="{00000000-0005-0000-0000-0000D9280000}"/>
    <cellStyle name="Percent 5 2 6 2" xfId="10456" xr:uid="{00000000-0005-0000-0000-0000DA280000}"/>
    <cellStyle name="Percent 5 2 6 2 2" xfId="10457" xr:uid="{00000000-0005-0000-0000-0000DB280000}"/>
    <cellStyle name="Percent 5 2 6 2 2 2" xfId="10458" xr:uid="{00000000-0005-0000-0000-0000DC280000}"/>
    <cellStyle name="Percent 5 2 6 2 2 3" xfId="10459" xr:uid="{00000000-0005-0000-0000-0000DD280000}"/>
    <cellStyle name="Percent 5 2 6 2 2 4" xfId="10460" xr:uid="{00000000-0005-0000-0000-0000DE280000}"/>
    <cellStyle name="Percent 5 2 6 2 2 4 2" xfId="10461" xr:uid="{00000000-0005-0000-0000-0000DF280000}"/>
    <cellStyle name="Percent 5 2 6 2 2 5" xfId="10462" xr:uid="{00000000-0005-0000-0000-0000E0280000}"/>
    <cellStyle name="Percent 5 2 6 2 3" xfId="10463" xr:uid="{00000000-0005-0000-0000-0000E1280000}"/>
    <cellStyle name="Percent 5 2 6 2 4" xfId="10464" xr:uid="{00000000-0005-0000-0000-0000E2280000}"/>
    <cellStyle name="Percent 5 2 6 2 5" xfId="10465" xr:uid="{00000000-0005-0000-0000-0000E3280000}"/>
    <cellStyle name="Percent 5 2 6 2 5 2" xfId="10466" xr:uid="{00000000-0005-0000-0000-0000E4280000}"/>
    <cellStyle name="Percent 5 2 6 2 6" xfId="10467" xr:uid="{00000000-0005-0000-0000-0000E5280000}"/>
    <cellStyle name="Percent 5 2 6 3" xfId="10468" xr:uid="{00000000-0005-0000-0000-0000E6280000}"/>
    <cellStyle name="Percent 5 2 6 3 2" xfId="10469" xr:uid="{00000000-0005-0000-0000-0000E7280000}"/>
    <cellStyle name="Percent 5 2 6 3 3" xfId="10470" xr:uid="{00000000-0005-0000-0000-0000E8280000}"/>
    <cellStyle name="Percent 5 2 6 3 4" xfId="10471" xr:uid="{00000000-0005-0000-0000-0000E9280000}"/>
    <cellStyle name="Percent 5 2 6 3 4 2" xfId="10472" xr:uid="{00000000-0005-0000-0000-0000EA280000}"/>
    <cellStyle name="Percent 5 2 6 3 5" xfId="10473" xr:uid="{00000000-0005-0000-0000-0000EB280000}"/>
    <cellStyle name="Percent 5 2 6 4" xfId="10474" xr:uid="{00000000-0005-0000-0000-0000EC280000}"/>
    <cellStyle name="Percent 5 2 6 5" xfId="10475" xr:uid="{00000000-0005-0000-0000-0000ED280000}"/>
    <cellStyle name="Percent 5 2 6 6" xfId="10476" xr:uid="{00000000-0005-0000-0000-0000EE280000}"/>
    <cellStyle name="Percent 5 2 6 6 2" xfId="10477" xr:uid="{00000000-0005-0000-0000-0000EF280000}"/>
    <cellStyle name="Percent 5 2 6 7" xfId="10478" xr:uid="{00000000-0005-0000-0000-0000F0280000}"/>
    <cellStyle name="Percent 5 2 7" xfId="10479" xr:uid="{00000000-0005-0000-0000-0000F1280000}"/>
    <cellStyle name="Percent 5 2 7 2" xfId="10480" xr:uid="{00000000-0005-0000-0000-0000F2280000}"/>
    <cellStyle name="Percent 5 2 7 2 2" xfId="10481" xr:uid="{00000000-0005-0000-0000-0000F3280000}"/>
    <cellStyle name="Percent 5 2 7 2 2 2" xfId="10482" xr:uid="{00000000-0005-0000-0000-0000F4280000}"/>
    <cellStyle name="Percent 5 2 7 2 2 3" xfId="10483" xr:uid="{00000000-0005-0000-0000-0000F5280000}"/>
    <cellStyle name="Percent 5 2 7 2 2 4" xfId="10484" xr:uid="{00000000-0005-0000-0000-0000F6280000}"/>
    <cellStyle name="Percent 5 2 7 2 2 4 2" xfId="10485" xr:uid="{00000000-0005-0000-0000-0000F7280000}"/>
    <cellStyle name="Percent 5 2 7 2 2 5" xfId="10486" xr:uid="{00000000-0005-0000-0000-0000F8280000}"/>
    <cellStyle name="Percent 5 2 7 2 3" xfId="10487" xr:uid="{00000000-0005-0000-0000-0000F9280000}"/>
    <cellStyle name="Percent 5 2 7 2 4" xfId="10488" xr:uid="{00000000-0005-0000-0000-0000FA280000}"/>
    <cellStyle name="Percent 5 2 7 2 5" xfId="10489" xr:uid="{00000000-0005-0000-0000-0000FB280000}"/>
    <cellStyle name="Percent 5 2 7 2 5 2" xfId="10490" xr:uid="{00000000-0005-0000-0000-0000FC280000}"/>
    <cellStyle name="Percent 5 2 7 2 6" xfId="10491" xr:uid="{00000000-0005-0000-0000-0000FD280000}"/>
    <cellStyle name="Percent 5 2 7 3" xfId="10492" xr:uid="{00000000-0005-0000-0000-0000FE280000}"/>
    <cellStyle name="Percent 5 2 7 3 2" xfId="10493" xr:uid="{00000000-0005-0000-0000-0000FF280000}"/>
    <cellStyle name="Percent 5 2 7 3 3" xfId="10494" xr:uid="{00000000-0005-0000-0000-000000290000}"/>
    <cellStyle name="Percent 5 2 7 3 4" xfId="10495" xr:uid="{00000000-0005-0000-0000-000001290000}"/>
    <cellStyle name="Percent 5 2 7 3 4 2" xfId="10496" xr:uid="{00000000-0005-0000-0000-000002290000}"/>
    <cellStyle name="Percent 5 2 7 3 5" xfId="10497" xr:uid="{00000000-0005-0000-0000-000003290000}"/>
    <cellStyle name="Percent 5 2 7 4" xfId="10498" xr:uid="{00000000-0005-0000-0000-000004290000}"/>
    <cellStyle name="Percent 5 2 7 5" xfId="10499" xr:uid="{00000000-0005-0000-0000-000005290000}"/>
    <cellStyle name="Percent 5 2 7 6" xfId="10500" xr:uid="{00000000-0005-0000-0000-000006290000}"/>
    <cellStyle name="Percent 5 2 7 6 2" xfId="10501" xr:uid="{00000000-0005-0000-0000-000007290000}"/>
    <cellStyle name="Percent 5 2 7 7" xfId="10502" xr:uid="{00000000-0005-0000-0000-000008290000}"/>
    <cellStyle name="Percent 5 2 8" xfId="10503" xr:uid="{00000000-0005-0000-0000-000009290000}"/>
    <cellStyle name="Percent 5 2 8 2" xfId="10504" xr:uid="{00000000-0005-0000-0000-00000A290000}"/>
    <cellStyle name="Percent 5 2 8 2 2" xfId="10505" xr:uid="{00000000-0005-0000-0000-00000B290000}"/>
    <cellStyle name="Percent 5 2 8 3" xfId="10506" xr:uid="{00000000-0005-0000-0000-00000C290000}"/>
    <cellStyle name="Percent 5 2 9" xfId="10507" xr:uid="{00000000-0005-0000-0000-00000D290000}"/>
    <cellStyle name="Percent 5 2 9 2" xfId="10508" xr:uid="{00000000-0005-0000-0000-00000E290000}"/>
    <cellStyle name="Percent 5 2 9 2 2" xfId="10509" xr:uid="{00000000-0005-0000-0000-00000F290000}"/>
    <cellStyle name="Percent 5 2 9 3" xfId="10510" xr:uid="{00000000-0005-0000-0000-000010290000}"/>
    <cellStyle name="Percent 5 3" xfId="10511" xr:uid="{00000000-0005-0000-0000-000011290000}"/>
    <cellStyle name="Percent 5 3 2" xfId="10512" xr:uid="{00000000-0005-0000-0000-000012290000}"/>
    <cellStyle name="Percent 5 3 2 2" xfId="10513" xr:uid="{00000000-0005-0000-0000-000013290000}"/>
    <cellStyle name="Percent 5 3 2 2 2" xfId="10514" xr:uid="{00000000-0005-0000-0000-000014290000}"/>
    <cellStyle name="Percent 5 3 2 2 3" xfId="10515" xr:uid="{00000000-0005-0000-0000-000015290000}"/>
    <cellStyle name="Percent 5 3 2 2 3 2" xfId="10516" xr:uid="{00000000-0005-0000-0000-000016290000}"/>
    <cellStyle name="Percent 5 3 2 2 4" xfId="10517" xr:uid="{00000000-0005-0000-0000-000017290000}"/>
    <cellStyle name="Percent 5 3 2 3" xfId="10518" xr:uid="{00000000-0005-0000-0000-000018290000}"/>
    <cellStyle name="Percent 5 3 2 4" xfId="10519" xr:uid="{00000000-0005-0000-0000-000019290000}"/>
    <cellStyle name="Percent 5 3 2 4 2" xfId="10520" xr:uid="{00000000-0005-0000-0000-00001A290000}"/>
    <cellStyle name="Percent 5 3 2 4 2 2" xfId="10521" xr:uid="{00000000-0005-0000-0000-00001B290000}"/>
    <cellStyle name="Percent 5 3 2 4 3" xfId="10522" xr:uid="{00000000-0005-0000-0000-00001C290000}"/>
    <cellStyle name="Percent 5 3 2 5" xfId="10523" xr:uid="{00000000-0005-0000-0000-00001D290000}"/>
    <cellStyle name="Percent 5 3 2 5 2" xfId="10524" xr:uid="{00000000-0005-0000-0000-00001E290000}"/>
    <cellStyle name="Percent 5 3 2 6" xfId="10525" xr:uid="{00000000-0005-0000-0000-00001F290000}"/>
    <cellStyle name="Percent 5 3 2 6 2" xfId="10526" xr:uid="{00000000-0005-0000-0000-000020290000}"/>
    <cellStyle name="Percent 5 3 2 7" xfId="10527" xr:uid="{00000000-0005-0000-0000-000021290000}"/>
    <cellStyle name="Percent 5 3 3" xfId="10528" xr:uid="{00000000-0005-0000-0000-000022290000}"/>
    <cellStyle name="Percent 5 3 3 2" xfId="10529" xr:uid="{00000000-0005-0000-0000-000023290000}"/>
    <cellStyle name="Percent 5 3 3 3" xfId="10530" xr:uid="{00000000-0005-0000-0000-000024290000}"/>
    <cellStyle name="Percent 5 3 3 3 2" xfId="10531" xr:uid="{00000000-0005-0000-0000-000025290000}"/>
    <cellStyle name="Percent 5 3 3 4" xfId="10532" xr:uid="{00000000-0005-0000-0000-000026290000}"/>
    <cellStyle name="Percent 5 3 4" xfId="10533" xr:uid="{00000000-0005-0000-0000-000027290000}"/>
    <cellStyle name="Percent 5 3 5" xfId="10534" xr:uid="{00000000-0005-0000-0000-000028290000}"/>
    <cellStyle name="Percent 5 3 5 2" xfId="10535" xr:uid="{00000000-0005-0000-0000-000029290000}"/>
    <cellStyle name="Percent 5 3 5 2 2" xfId="10536" xr:uid="{00000000-0005-0000-0000-00002A290000}"/>
    <cellStyle name="Percent 5 3 5 3" xfId="10537" xr:uid="{00000000-0005-0000-0000-00002B290000}"/>
    <cellStyle name="Percent 5 3 6" xfId="10538" xr:uid="{00000000-0005-0000-0000-00002C290000}"/>
    <cellStyle name="Percent 5 3 6 2" xfId="10539" xr:uid="{00000000-0005-0000-0000-00002D290000}"/>
    <cellStyle name="Percent 5 3 7" xfId="10540" xr:uid="{00000000-0005-0000-0000-00002E290000}"/>
    <cellStyle name="Percent 5 3 7 2" xfId="10541" xr:uid="{00000000-0005-0000-0000-00002F290000}"/>
    <cellStyle name="Percent 5 3 8" xfId="10542" xr:uid="{00000000-0005-0000-0000-000030290000}"/>
    <cellStyle name="Percent 5 4" xfId="10543" xr:uid="{00000000-0005-0000-0000-000031290000}"/>
    <cellStyle name="Percent 5 4 2" xfId="10544" xr:uid="{00000000-0005-0000-0000-000032290000}"/>
    <cellStyle name="Percent 5 4 2 2" xfId="10545" xr:uid="{00000000-0005-0000-0000-000033290000}"/>
    <cellStyle name="Percent 5 4 2 2 2" xfId="10546" xr:uid="{00000000-0005-0000-0000-000034290000}"/>
    <cellStyle name="Percent 5 4 2 3" xfId="10547" xr:uid="{00000000-0005-0000-0000-000035290000}"/>
    <cellStyle name="Percent 5 4 3" xfId="10548" xr:uid="{00000000-0005-0000-0000-000036290000}"/>
    <cellStyle name="Percent 5 4 4" xfId="10549" xr:uid="{00000000-0005-0000-0000-000037290000}"/>
    <cellStyle name="Percent 5 4 4 2" xfId="10550" xr:uid="{00000000-0005-0000-0000-000038290000}"/>
    <cellStyle name="Percent 5 5" xfId="10551" xr:uid="{00000000-0005-0000-0000-000039290000}"/>
    <cellStyle name="Percent 5 5 2" xfId="10552" xr:uid="{00000000-0005-0000-0000-00003A290000}"/>
    <cellStyle name="Percent 5 5 2 2" xfId="10553" xr:uid="{00000000-0005-0000-0000-00003B290000}"/>
    <cellStyle name="Percent 5 5 2 2 2" xfId="10554" xr:uid="{00000000-0005-0000-0000-00003C290000}"/>
    <cellStyle name="Percent 5 5 2 3" xfId="10555" xr:uid="{00000000-0005-0000-0000-00003D290000}"/>
    <cellStyle name="Percent 5 5 3" xfId="10556" xr:uid="{00000000-0005-0000-0000-00003E290000}"/>
    <cellStyle name="Percent 5 5 3 2" xfId="10557" xr:uid="{00000000-0005-0000-0000-00003F290000}"/>
    <cellStyle name="Percent 5 5 3 2 2" xfId="10558" xr:uid="{00000000-0005-0000-0000-000040290000}"/>
    <cellStyle name="Percent 5 5 3 3" xfId="10559" xr:uid="{00000000-0005-0000-0000-000041290000}"/>
    <cellStyle name="Percent 5 5 4" xfId="10560" xr:uid="{00000000-0005-0000-0000-000042290000}"/>
    <cellStyle name="Percent 5 5 4 2" xfId="10561" xr:uid="{00000000-0005-0000-0000-000043290000}"/>
    <cellStyle name="Percent 5 5 5" xfId="10562" xr:uid="{00000000-0005-0000-0000-000044290000}"/>
    <cellStyle name="Percent 5 6" xfId="10563" xr:uid="{00000000-0005-0000-0000-000045290000}"/>
    <cellStyle name="Percent 5 6 2" xfId="10564" xr:uid="{00000000-0005-0000-0000-000046290000}"/>
    <cellStyle name="Percent 5 6 2 2" xfId="10565" xr:uid="{00000000-0005-0000-0000-000047290000}"/>
    <cellStyle name="Percent 5 6 3" xfId="10566" xr:uid="{00000000-0005-0000-0000-000048290000}"/>
    <cellStyle name="Percent 5 7" xfId="10567" xr:uid="{00000000-0005-0000-0000-000049290000}"/>
    <cellStyle name="Percent 5 7 2" xfId="10568" xr:uid="{00000000-0005-0000-0000-00004A290000}"/>
    <cellStyle name="Percent 5 7 2 2" xfId="10569" xr:uid="{00000000-0005-0000-0000-00004B290000}"/>
    <cellStyle name="Percent 5 7 3" xfId="10570" xr:uid="{00000000-0005-0000-0000-00004C290000}"/>
    <cellStyle name="Percent 5 8" xfId="10571" xr:uid="{00000000-0005-0000-0000-00004D290000}"/>
    <cellStyle name="Percent 5 8 2" xfId="10572" xr:uid="{00000000-0005-0000-0000-00004E290000}"/>
    <cellStyle name="Percent 5 9" xfId="10573" xr:uid="{00000000-0005-0000-0000-00004F290000}"/>
    <cellStyle name="Percent 6" xfId="10574" xr:uid="{00000000-0005-0000-0000-000050290000}"/>
    <cellStyle name="Percent 6 2" xfId="10575" xr:uid="{00000000-0005-0000-0000-000051290000}"/>
    <cellStyle name="Percent 6 2 2" xfId="10576" xr:uid="{00000000-0005-0000-0000-000052290000}"/>
    <cellStyle name="Percent 6 2 2 2" xfId="10577" xr:uid="{00000000-0005-0000-0000-000053290000}"/>
    <cellStyle name="Percent 6 2 2 3" xfId="10578" xr:uid="{00000000-0005-0000-0000-000054290000}"/>
    <cellStyle name="Percent 6 2 2 4" xfId="10579" xr:uid="{00000000-0005-0000-0000-000055290000}"/>
    <cellStyle name="Percent 6 2 2 4 2" xfId="10580" xr:uid="{00000000-0005-0000-0000-000056290000}"/>
    <cellStyle name="Percent 6 2 2 5" xfId="10581" xr:uid="{00000000-0005-0000-0000-000057290000}"/>
    <cellStyle name="Percent 6 2 3" xfId="10582" xr:uid="{00000000-0005-0000-0000-000058290000}"/>
    <cellStyle name="Percent 6 2 4" xfId="10583" xr:uid="{00000000-0005-0000-0000-000059290000}"/>
    <cellStyle name="Percent 6 2 5" xfId="10584" xr:uid="{00000000-0005-0000-0000-00005A290000}"/>
    <cellStyle name="Percent 6 2 5 2" xfId="10585" xr:uid="{00000000-0005-0000-0000-00005B290000}"/>
    <cellStyle name="Percent 6 2 6" xfId="10586" xr:uid="{00000000-0005-0000-0000-00005C290000}"/>
    <cellStyle name="Percent 6 3" xfId="10587" xr:uid="{00000000-0005-0000-0000-00005D290000}"/>
    <cellStyle name="Percent 6 3 2" xfId="10588" xr:uid="{00000000-0005-0000-0000-00005E290000}"/>
    <cellStyle name="Percent 6 3 3" xfId="10589" xr:uid="{00000000-0005-0000-0000-00005F290000}"/>
    <cellStyle name="Percent 6 3 4" xfId="10590" xr:uid="{00000000-0005-0000-0000-000060290000}"/>
    <cellStyle name="Percent 6 3 4 2" xfId="10591" xr:uid="{00000000-0005-0000-0000-000061290000}"/>
    <cellStyle name="Percent 6 3 5" xfId="10592" xr:uid="{00000000-0005-0000-0000-000062290000}"/>
    <cellStyle name="Percent 6 4" xfId="10593" xr:uid="{00000000-0005-0000-0000-000063290000}"/>
    <cellStyle name="Percent 6 4 2" xfId="10594" xr:uid="{00000000-0005-0000-0000-000064290000}"/>
    <cellStyle name="Percent 6 4 2 2" xfId="10595" xr:uid="{00000000-0005-0000-0000-000065290000}"/>
    <cellStyle name="Percent 6 4 3" xfId="10596" xr:uid="{00000000-0005-0000-0000-000066290000}"/>
    <cellStyle name="Percent 6 5" xfId="10597" xr:uid="{00000000-0005-0000-0000-000067290000}"/>
    <cellStyle name="Percent 6 5 2" xfId="10598" xr:uid="{00000000-0005-0000-0000-000068290000}"/>
    <cellStyle name="Percent 6 5 2 2" xfId="10599" xr:uid="{00000000-0005-0000-0000-000069290000}"/>
    <cellStyle name="Percent 6 5 3" xfId="10600" xr:uid="{00000000-0005-0000-0000-00006A290000}"/>
    <cellStyle name="Percent 6 6" xfId="10601" xr:uid="{00000000-0005-0000-0000-00006B290000}"/>
    <cellStyle name="Percent 6 7" xfId="10602" xr:uid="{00000000-0005-0000-0000-00006C290000}"/>
    <cellStyle name="Percent 6 8" xfId="10603" xr:uid="{00000000-0005-0000-0000-00006D290000}"/>
    <cellStyle name="Percent 6 8 2" xfId="10604" xr:uid="{00000000-0005-0000-0000-00006E290000}"/>
    <cellStyle name="Percent 6 8 2 2" xfId="10605" xr:uid="{00000000-0005-0000-0000-00006F290000}"/>
    <cellStyle name="Percent 6 8 3" xfId="10606" xr:uid="{00000000-0005-0000-0000-000070290000}"/>
    <cellStyle name="Percent 6 9" xfId="10607" xr:uid="{00000000-0005-0000-0000-000071290000}"/>
    <cellStyle name="Percent 6 9 2" xfId="10608" xr:uid="{00000000-0005-0000-0000-000072290000}"/>
    <cellStyle name="Percent 7" xfId="10609" xr:uid="{00000000-0005-0000-0000-000073290000}"/>
    <cellStyle name="Percent 7 2" xfId="10610" xr:uid="{00000000-0005-0000-0000-000074290000}"/>
    <cellStyle name="Percent 7 2 2" xfId="10611" xr:uid="{00000000-0005-0000-0000-000075290000}"/>
    <cellStyle name="Percent 7 2 2 2" xfId="10612" xr:uid="{00000000-0005-0000-0000-000076290000}"/>
    <cellStyle name="Percent 7 2 2 3" xfId="10613" xr:uid="{00000000-0005-0000-0000-000077290000}"/>
    <cellStyle name="Percent 7 2 2 4" xfId="10614" xr:uid="{00000000-0005-0000-0000-000078290000}"/>
    <cellStyle name="Percent 7 2 2 4 2" xfId="10615" xr:uid="{00000000-0005-0000-0000-000079290000}"/>
    <cellStyle name="Percent 7 2 2 5" xfId="10616" xr:uid="{00000000-0005-0000-0000-00007A290000}"/>
    <cellStyle name="Percent 7 2 3" xfId="10617" xr:uid="{00000000-0005-0000-0000-00007B290000}"/>
    <cellStyle name="Percent 7 2 4" xfId="10618" xr:uid="{00000000-0005-0000-0000-00007C290000}"/>
    <cellStyle name="Percent 7 2 5" xfId="10619" xr:uid="{00000000-0005-0000-0000-00007D290000}"/>
    <cellStyle name="Percent 7 2 5 2" xfId="10620" xr:uid="{00000000-0005-0000-0000-00007E290000}"/>
    <cellStyle name="Percent 7 2 6" xfId="10621" xr:uid="{00000000-0005-0000-0000-00007F290000}"/>
    <cellStyle name="Percent 7 3" xfId="10622" xr:uid="{00000000-0005-0000-0000-000080290000}"/>
    <cellStyle name="Percent 7 3 2" xfId="10623" xr:uid="{00000000-0005-0000-0000-000081290000}"/>
    <cellStyle name="Percent 7 3 3" xfId="10624" xr:uid="{00000000-0005-0000-0000-000082290000}"/>
    <cellStyle name="Percent 7 3 4" xfId="10625" xr:uid="{00000000-0005-0000-0000-000083290000}"/>
    <cellStyle name="Percent 7 3 4 2" xfId="10626" xr:uid="{00000000-0005-0000-0000-000084290000}"/>
    <cellStyle name="Percent 7 3 5" xfId="10627" xr:uid="{00000000-0005-0000-0000-000085290000}"/>
    <cellStyle name="Percent 7 4" xfId="10628" xr:uid="{00000000-0005-0000-0000-000086290000}"/>
    <cellStyle name="Percent 7 5" xfId="10629" xr:uid="{00000000-0005-0000-0000-000087290000}"/>
    <cellStyle name="Percent 7 6" xfId="10630" xr:uid="{00000000-0005-0000-0000-000088290000}"/>
    <cellStyle name="Percent 7 6 2" xfId="10631" xr:uid="{00000000-0005-0000-0000-000089290000}"/>
    <cellStyle name="Percent 7 6 2 2" xfId="10632" xr:uid="{00000000-0005-0000-0000-00008A290000}"/>
    <cellStyle name="Percent 7 6 3" xfId="10633" xr:uid="{00000000-0005-0000-0000-00008B290000}"/>
    <cellStyle name="Percent 7 7" xfId="10634" xr:uid="{00000000-0005-0000-0000-00008C290000}"/>
    <cellStyle name="Percent 7 8" xfId="10635" xr:uid="{00000000-0005-0000-0000-00008D290000}"/>
    <cellStyle name="Percent 7 8 2" xfId="10636" xr:uid="{00000000-0005-0000-0000-00008E290000}"/>
    <cellStyle name="Percent 8" xfId="10637" xr:uid="{00000000-0005-0000-0000-00008F290000}"/>
    <cellStyle name="Percent 8 2" xfId="10638" xr:uid="{00000000-0005-0000-0000-000090290000}"/>
    <cellStyle name="Percent 8 2 2" xfId="10639" xr:uid="{00000000-0005-0000-0000-000091290000}"/>
    <cellStyle name="Percent 8 2 2 2" xfId="10640" xr:uid="{00000000-0005-0000-0000-000092290000}"/>
    <cellStyle name="Percent 8 2 2 2 2" xfId="10641" xr:uid="{00000000-0005-0000-0000-000093290000}"/>
    <cellStyle name="Percent 8 2 2 3" xfId="10642" xr:uid="{00000000-0005-0000-0000-000094290000}"/>
    <cellStyle name="Percent 8 2 2 4" xfId="10643" xr:uid="{00000000-0005-0000-0000-000095290000}"/>
    <cellStyle name="Percent 8 2 2 4 2" xfId="10644" xr:uid="{00000000-0005-0000-0000-000096290000}"/>
    <cellStyle name="Percent 8 2 2 5" xfId="10645" xr:uid="{00000000-0005-0000-0000-000097290000}"/>
    <cellStyle name="Percent 8 2 3" xfId="10646" xr:uid="{00000000-0005-0000-0000-000098290000}"/>
    <cellStyle name="Percent 8 2 4" xfId="10647" xr:uid="{00000000-0005-0000-0000-000099290000}"/>
    <cellStyle name="Percent 8 2 5" xfId="10648" xr:uid="{00000000-0005-0000-0000-00009A290000}"/>
    <cellStyle name="Percent 8 2 5 2" xfId="10649" xr:uid="{00000000-0005-0000-0000-00009B290000}"/>
    <cellStyle name="Percent 8 2 5 2 2" xfId="10650" xr:uid="{00000000-0005-0000-0000-00009C290000}"/>
    <cellStyle name="Percent 8 2 5 3" xfId="10651" xr:uid="{00000000-0005-0000-0000-00009D290000}"/>
    <cellStyle name="Percent 8 2 6" xfId="10652" xr:uid="{00000000-0005-0000-0000-00009E290000}"/>
    <cellStyle name="Percent 8 2 7" xfId="10653" xr:uid="{00000000-0005-0000-0000-00009F290000}"/>
    <cellStyle name="Percent 8 2 7 2" xfId="10654" xr:uid="{00000000-0005-0000-0000-0000A0290000}"/>
    <cellStyle name="Percent 8 3" xfId="10655" xr:uid="{00000000-0005-0000-0000-0000A1290000}"/>
    <cellStyle name="Percent 8 3 2" xfId="10656" xr:uid="{00000000-0005-0000-0000-0000A2290000}"/>
    <cellStyle name="Percent 8 3 3" xfId="10657" xr:uid="{00000000-0005-0000-0000-0000A3290000}"/>
    <cellStyle name="Percent 8 3 4" xfId="10658" xr:uid="{00000000-0005-0000-0000-0000A4290000}"/>
    <cellStyle name="Percent 8 3 4 2" xfId="10659" xr:uid="{00000000-0005-0000-0000-0000A5290000}"/>
    <cellStyle name="Percent 8 3 5" xfId="10660" xr:uid="{00000000-0005-0000-0000-0000A6290000}"/>
    <cellStyle name="Percent 8 4" xfId="10661" xr:uid="{00000000-0005-0000-0000-0000A7290000}"/>
    <cellStyle name="Percent 8 5" xfId="10662" xr:uid="{00000000-0005-0000-0000-0000A8290000}"/>
    <cellStyle name="Percent 8 6" xfId="10663" xr:uid="{00000000-0005-0000-0000-0000A9290000}"/>
    <cellStyle name="Percent 8 6 2" xfId="10664" xr:uid="{00000000-0005-0000-0000-0000AA290000}"/>
    <cellStyle name="Percent 8 6 2 2" xfId="10665" xr:uid="{00000000-0005-0000-0000-0000AB290000}"/>
    <cellStyle name="Percent 8 6 3" xfId="10666" xr:uid="{00000000-0005-0000-0000-0000AC290000}"/>
    <cellStyle name="Percent 8 7" xfId="10667" xr:uid="{00000000-0005-0000-0000-0000AD290000}"/>
    <cellStyle name="Percent 8 8" xfId="10668" xr:uid="{00000000-0005-0000-0000-0000AE290000}"/>
    <cellStyle name="Percent 8 8 2" xfId="10669" xr:uid="{00000000-0005-0000-0000-0000AF290000}"/>
    <cellStyle name="Percent 9 2" xfId="10670" xr:uid="{00000000-0005-0000-0000-0000B0290000}"/>
    <cellStyle name="Percent 9 2 2" xfId="10671" xr:uid="{00000000-0005-0000-0000-0000B1290000}"/>
    <cellStyle name="Percent 9 2 2 2" xfId="10672" xr:uid="{00000000-0005-0000-0000-0000B2290000}"/>
    <cellStyle name="Percent 9 2 3" xfId="10673" xr:uid="{00000000-0005-0000-0000-0000B3290000}"/>
    <cellStyle name="Percent 9 3" xfId="10674" xr:uid="{00000000-0005-0000-0000-0000B4290000}"/>
    <cellStyle name="Percent 9 3 2" xfId="10675" xr:uid="{00000000-0005-0000-0000-0000B5290000}"/>
    <cellStyle name="Percent 9 3 2 2" xfId="10676" xr:uid="{00000000-0005-0000-0000-0000B6290000}"/>
    <cellStyle name="Percent 9 3 3" xfId="10677" xr:uid="{00000000-0005-0000-0000-0000B7290000}"/>
    <cellStyle name="Percent 9 4" xfId="10678" xr:uid="{00000000-0005-0000-0000-0000B8290000}"/>
    <cellStyle name="Percent 9 4 2" xfId="10679" xr:uid="{00000000-0005-0000-0000-0000B9290000}"/>
    <cellStyle name="Percent 9 4 2 2" xfId="10680" xr:uid="{00000000-0005-0000-0000-0000BA290000}"/>
    <cellStyle name="Percent 9 4 3" xfId="10681" xr:uid="{00000000-0005-0000-0000-0000BB290000}"/>
    <cellStyle name="Percent 9 5" xfId="10682" xr:uid="{00000000-0005-0000-0000-0000BC290000}"/>
    <cellStyle name="Percent 9 6" xfId="10683" xr:uid="{00000000-0005-0000-0000-0000BD290000}"/>
    <cellStyle name="Percent 9 6 2" xfId="10684" xr:uid="{00000000-0005-0000-0000-0000BE290000}"/>
    <cellStyle name="percentage difference" xfId="10685" xr:uid="{00000000-0005-0000-0000-0000BF290000}"/>
    <cellStyle name="percentage difference 2" xfId="10686" xr:uid="{00000000-0005-0000-0000-0000C0290000}"/>
    <cellStyle name="percentage difference 3" xfId="10687" xr:uid="{00000000-0005-0000-0000-0000C1290000}"/>
    <cellStyle name="percentage difference 4" xfId="10688" xr:uid="{00000000-0005-0000-0000-0000C2290000}"/>
    <cellStyle name="percentage difference 4 2" xfId="10689" xr:uid="{00000000-0005-0000-0000-0000C3290000}"/>
    <cellStyle name="percentage difference 4 2 2" xfId="10690" xr:uid="{00000000-0005-0000-0000-0000C4290000}"/>
    <cellStyle name="percentage difference 4 3" xfId="10691" xr:uid="{00000000-0005-0000-0000-0000C5290000}"/>
    <cellStyle name="percentage difference 5" xfId="10692" xr:uid="{00000000-0005-0000-0000-0000C6290000}"/>
    <cellStyle name="percentage difference 5 2" xfId="10693" xr:uid="{00000000-0005-0000-0000-0000C7290000}"/>
    <cellStyle name="Publication" xfId="10694" xr:uid="{00000000-0005-0000-0000-0000C8290000}"/>
    <cellStyle name="Publication 2" xfId="10695" xr:uid="{00000000-0005-0000-0000-0000C9290000}"/>
    <cellStyle name="Publication 3" xfId="10696" xr:uid="{00000000-0005-0000-0000-0000CA290000}"/>
    <cellStyle name="Publication 4" xfId="10697" xr:uid="{00000000-0005-0000-0000-0000CB290000}"/>
    <cellStyle name="Publication 4 2" xfId="10698" xr:uid="{00000000-0005-0000-0000-0000CC290000}"/>
    <cellStyle name="Publication 4 2 2" xfId="10699" xr:uid="{00000000-0005-0000-0000-0000CD290000}"/>
    <cellStyle name="Publication 4 3" xfId="10700" xr:uid="{00000000-0005-0000-0000-0000CE290000}"/>
    <cellStyle name="Publication 5" xfId="10701" xr:uid="{00000000-0005-0000-0000-0000CF290000}"/>
    <cellStyle name="Publication 5 2" xfId="10702" xr:uid="{00000000-0005-0000-0000-0000D0290000}"/>
    <cellStyle name="標準 2" xfId="10703" xr:uid="{00000000-0005-0000-0000-0000D1290000}"/>
    <cellStyle name="標準 2 2" xfId="10704" xr:uid="{00000000-0005-0000-0000-0000D2290000}"/>
    <cellStyle name="標準 2 2 2" xfId="10705" xr:uid="{00000000-0005-0000-0000-0000D3290000}"/>
    <cellStyle name="標準 2 2 3" xfId="10706" xr:uid="{00000000-0005-0000-0000-0000D4290000}"/>
    <cellStyle name="標準 2 2 4" xfId="10707" xr:uid="{00000000-0005-0000-0000-0000D5290000}"/>
    <cellStyle name="標準 2 2 4 2" xfId="10708" xr:uid="{00000000-0005-0000-0000-0000D6290000}"/>
    <cellStyle name="標準 2 2 4 2 2" xfId="10709" xr:uid="{00000000-0005-0000-0000-0000D7290000}"/>
    <cellStyle name="標準 2 2 4 3" xfId="10710" xr:uid="{00000000-0005-0000-0000-0000D8290000}"/>
    <cellStyle name="標準 2 2 5" xfId="10711" xr:uid="{00000000-0005-0000-0000-0000D9290000}"/>
    <cellStyle name="標準 2 2 5 2" xfId="10712" xr:uid="{00000000-0005-0000-0000-0000DA290000}"/>
    <cellStyle name="標準 2 3" xfId="10713" xr:uid="{00000000-0005-0000-0000-0000DB290000}"/>
    <cellStyle name="標準 2 3 2" xfId="10714" xr:uid="{00000000-0005-0000-0000-0000DC290000}"/>
    <cellStyle name="標準 2 3 2 2" xfId="10715" xr:uid="{00000000-0005-0000-0000-0000DD290000}"/>
    <cellStyle name="標準 2 3 2 2 2" xfId="10716" xr:uid="{00000000-0005-0000-0000-0000DE290000}"/>
    <cellStyle name="標準 2 3 2 3" xfId="10717" xr:uid="{00000000-0005-0000-0000-0000DF290000}"/>
    <cellStyle name="標準 2 3 3" xfId="10718" xr:uid="{00000000-0005-0000-0000-0000E0290000}"/>
    <cellStyle name="標準 2 3 4" xfId="10719" xr:uid="{00000000-0005-0000-0000-0000E1290000}"/>
    <cellStyle name="標準 2 3 4 2" xfId="10720" xr:uid="{00000000-0005-0000-0000-0000E2290000}"/>
    <cellStyle name="標準 2 4" xfId="10721" xr:uid="{00000000-0005-0000-0000-0000E3290000}"/>
    <cellStyle name="標準 2 4 2" xfId="10722" xr:uid="{00000000-0005-0000-0000-0000E4290000}"/>
    <cellStyle name="標準 2 4 2 2" xfId="10723" xr:uid="{00000000-0005-0000-0000-0000E5290000}"/>
    <cellStyle name="標準 2 4 2 2 2" xfId="10724" xr:uid="{00000000-0005-0000-0000-0000E6290000}"/>
    <cellStyle name="標準 2 4 2 3" xfId="10725" xr:uid="{00000000-0005-0000-0000-0000E7290000}"/>
    <cellStyle name="標準 2 4 3" xfId="10726" xr:uid="{00000000-0005-0000-0000-0000E8290000}"/>
    <cellStyle name="標準 2 4 4" xfId="10727" xr:uid="{00000000-0005-0000-0000-0000E9290000}"/>
    <cellStyle name="標準 2 4 4 2" xfId="10728" xr:uid="{00000000-0005-0000-0000-0000EA290000}"/>
    <cellStyle name="標準 2 5" xfId="10729" xr:uid="{00000000-0005-0000-0000-0000EB290000}"/>
    <cellStyle name="標準 2 5 2" xfId="10730" xr:uid="{00000000-0005-0000-0000-0000EC290000}"/>
    <cellStyle name="標準 2 5 2 2" xfId="10731" xr:uid="{00000000-0005-0000-0000-0000ED290000}"/>
    <cellStyle name="標準 2 5 2 2 2" xfId="10732" xr:uid="{00000000-0005-0000-0000-0000EE290000}"/>
    <cellStyle name="標準 2 5 2 3" xfId="10733" xr:uid="{00000000-0005-0000-0000-0000EF290000}"/>
    <cellStyle name="標準 2 5 3" xfId="10734" xr:uid="{00000000-0005-0000-0000-0000F0290000}"/>
    <cellStyle name="標準 2 5 4" xfId="10735" xr:uid="{00000000-0005-0000-0000-0000F1290000}"/>
    <cellStyle name="標準 2 5 4 2" xfId="10736" xr:uid="{00000000-0005-0000-0000-0000F2290000}"/>
    <cellStyle name="標準 2 6" xfId="10737" xr:uid="{00000000-0005-0000-0000-0000F3290000}"/>
    <cellStyle name="標準 2 7" xfId="10738" xr:uid="{00000000-0005-0000-0000-0000F4290000}"/>
    <cellStyle name="標準 2 8" xfId="10739" xr:uid="{00000000-0005-0000-0000-0000F5290000}"/>
    <cellStyle name="標準 2 8 2" xfId="10740" xr:uid="{00000000-0005-0000-0000-0000F6290000}"/>
    <cellStyle name="標準 2 8 2 2" xfId="10741" xr:uid="{00000000-0005-0000-0000-0000F7290000}"/>
    <cellStyle name="標準 2 8 3" xfId="10742" xr:uid="{00000000-0005-0000-0000-0000F8290000}"/>
    <cellStyle name="標準 2 9" xfId="10743" xr:uid="{00000000-0005-0000-0000-0000F9290000}"/>
    <cellStyle name="標準 2 9 2" xfId="10744" xr:uid="{00000000-0005-0000-0000-0000FA2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budget.go.ug/budget/content/approved-budget-estimates-17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CF162"/>
  <sheetViews>
    <sheetView tabSelected="1" zoomScale="81" zoomScaleNormal="85" zoomScaleSheetLayoutView="50" zoomScalePageLayoutView="85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BR147" sqref="BR147"/>
    </sheetView>
  </sheetViews>
  <sheetFormatPr defaultColWidth="8.796875" defaultRowHeight="14.25"/>
  <cols>
    <col min="1" max="1" width="5.33203125" bestFit="1" customWidth="1"/>
    <col min="2" max="2" width="32.796875" customWidth="1"/>
    <col min="3" max="3" width="17.6640625" bestFit="1" customWidth="1"/>
    <col min="4" max="4" width="17" style="48" customWidth="1"/>
    <col min="5" max="5" width="15.46484375" customWidth="1"/>
    <col min="6" max="6" width="15.1328125" customWidth="1"/>
    <col min="7" max="7" width="14.796875" customWidth="1"/>
    <col min="8" max="8" width="15.46484375" customWidth="1"/>
    <col min="9" max="10" width="15.46484375" style="48" customWidth="1"/>
    <col min="11" max="18" width="15.46484375" customWidth="1"/>
    <col min="19" max="19" width="14.796875" customWidth="1"/>
    <col min="20" max="20" width="14" customWidth="1"/>
    <col min="21" max="21" width="15.46484375" customWidth="1"/>
    <col min="22" max="23" width="14.796875" customWidth="1"/>
    <col min="24" max="27" width="15.46484375" customWidth="1"/>
    <col min="28" max="28" width="14.46484375" customWidth="1"/>
    <col min="29" max="30" width="16.6640625" bestFit="1" customWidth="1"/>
    <col min="31" max="31" width="15.46484375" customWidth="1"/>
    <col min="32" max="32" width="15.796875" customWidth="1"/>
    <col min="33" max="33" width="14.1328125" style="48" customWidth="1"/>
    <col min="34" max="34" width="14.33203125" style="48" customWidth="1"/>
    <col min="35" max="35" width="17.6640625" bestFit="1" customWidth="1"/>
    <col min="36" max="36" width="17.6640625" style="48" bestFit="1" customWidth="1"/>
    <col min="37" max="37" width="17.6640625" style="48" customWidth="1"/>
    <col min="38" max="38" width="16.6640625" style="48" bestFit="1" customWidth="1"/>
    <col min="39" max="39" width="15.46484375" customWidth="1"/>
    <col min="40" max="40" width="16.6640625" bestFit="1" customWidth="1"/>
    <col min="41" max="41" width="17.6640625" bestFit="1" customWidth="1"/>
    <col min="42" max="43" width="16.6640625" bestFit="1" customWidth="1"/>
    <col min="44" max="44" width="15.46484375" customWidth="1"/>
    <col min="45" max="45" width="15.46484375" style="48" bestFit="1" customWidth="1"/>
    <col min="46" max="46" width="15.46484375" style="48" customWidth="1"/>
    <col min="47" max="47" width="15.46484375" customWidth="1"/>
    <col min="48" max="49" width="16.6640625" bestFit="1" customWidth="1"/>
    <col min="50" max="50" width="12.46484375" customWidth="1"/>
    <col min="51" max="51" width="15.46484375" customWidth="1"/>
    <col min="52" max="52" width="14.796875" style="48" customWidth="1"/>
    <col min="53" max="53" width="15.1328125" customWidth="1"/>
    <col min="54" max="54" width="15.46484375" customWidth="1"/>
    <col min="55" max="56" width="15.46484375" bestFit="1" customWidth="1"/>
    <col min="57" max="57" width="14.1328125" customWidth="1"/>
    <col min="58" max="58" width="15.1328125" style="48" customWidth="1"/>
    <col min="59" max="59" width="16.6640625" style="48" bestFit="1" customWidth="1"/>
    <col min="60" max="61" width="13.796875" style="48" customWidth="1"/>
    <col min="62" max="62" width="15.33203125" style="48" customWidth="1"/>
    <col min="63" max="64" width="13.796875" style="48" customWidth="1"/>
    <col min="65" max="65" width="14" style="48" customWidth="1"/>
    <col min="66" max="66" width="16.46484375" customWidth="1"/>
    <col min="67" max="67" width="16.1328125" customWidth="1"/>
    <col min="68" max="68" width="15.6640625" customWidth="1"/>
    <col min="69" max="69" width="15.796875" customWidth="1"/>
    <col min="70" max="70" width="15.46484375" style="48" bestFit="1" customWidth="1"/>
    <col min="71" max="71" width="18.796875" style="2" customWidth="1"/>
    <col min="72" max="72" width="18.6640625" customWidth="1"/>
    <col min="73" max="73" width="17" customWidth="1"/>
    <col min="74" max="74" width="19" customWidth="1"/>
    <col min="75" max="75" width="17.46484375" style="2" customWidth="1"/>
    <col min="76" max="76" width="17.46484375" customWidth="1"/>
    <col min="77" max="77" width="17" customWidth="1"/>
    <col min="78" max="78" width="16.46484375" customWidth="1"/>
    <col min="79" max="79" width="16.46484375" style="2" customWidth="1"/>
    <col min="80" max="80" width="16.796875" customWidth="1"/>
    <col min="81" max="81" width="16.33203125" customWidth="1"/>
    <col min="82" max="82" width="15.796875" customWidth="1"/>
    <col min="83" max="84" width="19.3984375" customWidth="1"/>
  </cols>
  <sheetData>
    <row r="1" spans="1:84">
      <c r="A1" s="96" t="s">
        <v>203</v>
      </c>
      <c r="B1" s="97" t="s">
        <v>173</v>
      </c>
      <c r="C1" s="3" t="s">
        <v>206</v>
      </c>
      <c r="D1" s="49"/>
      <c r="E1" s="4"/>
      <c r="F1" s="5"/>
      <c r="G1" s="5"/>
      <c r="H1" s="3" t="s">
        <v>178</v>
      </c>
      <c r="I1" s="49"/>
      <c r="J1" s="49"/>
      <c r="K1" s="5"/>
      <c r="L1" s="4"/>
      <c r="M1" s="4"/>
      <c r="N1" s="5" t="s">
        <v>204</v>
      </c>
      <c r="O1" s="5"/>
      <c r="P1" s="5"/>
      <c r="Q1" s="4"/>
      <c r="R1" s="4"/>
      <c r="S1" s="5"/>
      <c r="T1" s="6"/>
      <c r="U1" s="4"/>
      <c r="V1" s="4"/>
      <c r="W1" s="4"/>
      <c r="X1" s="7" t="s">
        <v>179</v>
      </c>
      <c r="Y1" s="4"/>
      <c r="Z1" s="4"/>
      <c r="AA1" s="4"/>
      <c r="AB1" s="6"/>
      <c r="AC1" s="98" t="s">
        <v>211</v>
      </c>
      <c r="AD1" s="99"/>
      <c r="AE1" s="100"/>
      <c r="AF1" s="59" t="s">
        <v>184</v>
      </c>
      <c r="AG1" s="60"/>
      <c r="AH1" s="61"/>
      <c r="AI1" s="3" t="s">
        <v>180</v>
      </c>
      <c r="AJ1" s="49"/>
      <c r="AK1" s="49"/>
      <c r="AL1" s="49"/>
      <c r="AM1" s="5"/>
      <c r="AN1" s="5"/>
      <c r="AO1" s="5"/>
      <c r="AP1" s="5"/>
      <c r="AQ1" s="4"/>
      <c r="AR1" s="4"/>
      <c r="AS1" s="52"/>
      <c r="AT1" s="44" t="s">
        <v>181</v>
      </c>
      <c r="AU1" s="5"/>
      <c r="AV1" s="5"/>
      <c r="AW1" s="5"/>
      <c r="AX1" s="5"/>
      <c r="AY1" s="5"/>
      <c r="AZ1" s="49"/>
      <c r="BA1" s="8"/>
      <c r="BB1" s="3" t="s">
        <v>182</v>
      </c>
      <c r="BC1" s="5"/>
      <c r="BD1" s="5"/>
      <c r="BE1" s="5"/>
      <c r="BF1" s="49"/>
      <c r="BG1" s="49"/>
      <c r="BH1" s="49"/>
      <c r="BI1" s="49"/>
      <c r="BJ1" s="52"/>
      <c r="BK1" s="44" t="s">
        <v>183</v>
      </c>
      <c r="BL1" s="49"/>
      <c r="BM1" s="52"/>
      <c r="BN1" s="3" t="s">
        <v>185</v>
      </c>
      <c r="BO1" s="5"/>
      <c r="BP1" s="5"/>
      <c r="BQ1" s="5"/>
      <c r="BR1" s="52"/>
      <c r="BS1" s="9" t="s">
        <v>172</v>
      </c>
      <c r="BT1" s="10" t="s">
        <v>172</v>
      </c>
      <c r="BU1" s="10" t="s">
        <v>172</v>
      </c>
      <c r="BV1" s="10" t="s">
        <v>172</v>
      </c>
      <c r="BW1" s="11" t="s">
        <v>172</v>
      </c>
      <c r="BX1" s="11" t="s">
        <v>172</v>
      </c>
      <c r="BY1" s="11" t="s">
        <v>172</v>
      </c>
      <c r="BZ1" s="11" t="s">
        <v>172</v>
      </c>
      <c r="CA1" s="12" t="s">
        <v>172</v>
      </c>
      <c r="CB1" s="12" t="s">
        <v>172</v>
      </c>
      <c r="CC1" s="12" t="s">
        <v>172</v>
      </c>
      <c r="CD1" s="92" t="s">
        <v>172</v>
      </c>
      <c r="CE1" s="89" t="s">
        <v>172</v>
      </c>
    </row>
    <row r="2" spans="1:84" s="58" customFormat="1" ht="71.25">
      <c r="A2" s="96"/>
      <c r="B2" s="97"/>
      <c r="C2" s="53" t="s">
        <v>207</v>
      </c>
      <c r="D2" s="54" t="s">
        <v>214</v>
      </c>
      <c r="E2" s="53" t="s">
        <v>208</v>
      </c>
      <c r="F2" s="55" t="s">
        <v>209</v>
      </c>
      <c r="G2" s="55" t="s">
        <v>210</v>
      </c>
      <c r="H2" s="53" t="s">
        <v>174</v>
      </c>
      <c r="I2" s="54" t="s">
        <v>1</v>
      </c>
      <c r="J2" s="54" t="s">
        <v>12</v>
      </c>
      <c r="K2" s="53" t="s">
        <v>177</v>
      </c>
      <c r="L2" s="55" t="s">
        <v>2</v>
      </c>
      <c r="M2" s="55" t="s">
        <v>3</v>
      </c>
      <c r="N2" s="53" t="s">
        <v>205</v>
      </c>
      <c r="O2" s="56" t="s">
        <v>226</v>
      </c>
      <c r="P2" s="55" t="s">
        <v>230</v>
      </c>
      <c r="Q2" s="55" t="s">
        <v>229</v>
      </c>
      <c r="R2" s="56" t="s">
        <v>224</v>
      </c>
      <c r="S2" s="55" t="s">
        <v>227</v>
      </c>
      <c r="T2" s="55" t="s">
        <v>228</v>
      </c>
      <c r="U2" s="56" t="s">
        <v>225</v>
      </c>
      <c r="V2" s="55" t="s">
        <v>220</v>
      </c>
      <c r="W2" s="55" t="s">
        <v>219</v>
      </c>
      <c r="X2" s="53" t="s">
        <v>175</v>
      </c>
      <c r="Y2" s="55" t="s">
        <v>216</v>
      </c>
      <c r="Z2" s="55" t="s">
        <v>215</v>
      </c>
      <c r="AA2" s="55" t="s">
        <v>217</v>
      </c>
      <c r="AB2" s="55" t="s">
        <v>218</v>
      </c>
      <c r="AC2" s="53" t="s">
        <v>186</v>
      </c>
      <c r="AD2" s="53" t="s">
        <v>187</v>
      </c>
      <c r="AE2" s="53" t="s">
        <v>188</v>
      </c>
      <c r="AF2" s="53" t="s">
        <v>231</v>
      </c>
      <c r="AG2" s="57" t="s">
        <v>190</v>
      </c>
      <c r="AH2" s="54" t="s">
        <v>232</v>
      </c>
      <c r="AI2" s="53" t="s">
        <v>186</v>
      </c>
      <c r="AJ2" s="54" t="s">
        <v>4</v>
      </c>
      <c r="AK2" s="54" t="s">
        <v>6</v>
      </c>
      <c r="AL2" s="54" t="s">
        <v>8</v>
      </c>
      <c r="AM2" s="53" t="s">
        <v>187</v>
      </c>
      <c r="AN2" s="55" t="s">
        <v>5</v>
      </c>
      <c r="AO2" s="55" t="s">
        <v>7</v>
      </c>
      <c r="AP2" s="55" t="s">
        <v>9</v>
      </c>
      <c r="AQ2" s="53" t="s">
        <v>188</v>
      </c>
      <c r="AR2" s="53" t="s">
        <v>190</v>
      </c>
      <c r="AS2" s="54" t="s">
        <v>212</v>
      </c>
      <c r="AT2" s="57" t="s">
        <v>186</v>
      </c>
      <c r="AU2" s="53" t="s">
        <v>187</v>
      </c>
      <c r="AV2" s="55" t="s">
        <v>10</v>
      </c>
      <c r="AW2" s="55" t="s">
        <v>13</v>
      </c>
      <c r="AX2" s="53" t="s">
        <v>188</v>
      </c>
      <c r="AY2" s="53" t="s">
        <v>190</v>
      </c>
      <c r="AZ2" s="54" t="s">
        <v>221</v>
      </c>
      <c r="BA2" s="55" t="s">
        <v>15</v>
      </c>
      <c r="BB2" s="53" t="s">
        <v>187</v>
      </c>
      <c r="BC2" s="55" t="s">
        <v>0</v>
      </c>
      <c r="BD2" s="55" t="s">
        <v>11</v>
      </c>
      <c r="BE2" s="53" t="s">
        <v>189</v>
      </c>
      <c r="BF2" s="54" t="s">
        <v>16</v>
      </c>
      <c r="BG2" s="57" t="s">
        <v>188</v>
      </c>
      <c r="BH2" s="57" t="s">
        <v>190</v>
      </c>
      <c r="BI2" s="54" t="s">
        <v>223</v>
      </c>
      <c r="BJ2" s="54" t="s">
        <v>14</v>
      </c>
      <c r="BK2" s="57" t="s">
        <v>187</v>
      </c>
      <c r="BL2" s="57" t="s">
        <v>190</v>
      </c>
      <c r="BM2" s="54" t="s">
        <v>236</v>
      </c>
      <c r="BN2" s="53" t="s">
        <v>233</v>
      </c>
      <c r="BO2" s="53" t="s">
        <v>234</v>
      </c>
      <c r="BP2" s="53" t="s">
        <v>235</v>
      </c>
      <c r="BQ2" s="53" t="s">
        <v>190</v>
      </c>
      <c r="BR2" s="54" t="s">
        <v>213</v>
      </c>
      <c r="BS2" s="13" t="s">
        <v>196</v>
      </c>
      <c r="BT2" s="14" t="s">
        <v>197</v>
      </c>
      <c r="BU2" s="14" t="s">
        <v>191</v>
      </c>
      <c r="BV2" s="14" t="s">
        <v>192</v>
      </c>
      <c r="BW2" s="15" t="s">
        <v>198</v>
      </c>
      <c r="BX2" s="15" t="s">
        <v>193</v>
      </c>
      <c r="BY2" s="15" t="s">
        <v>194</v>
      </c>
      <c r="BZ2" s="15" t="s">
        <v>195</v>
      </c>
      <c r="CA2" s="16" t="s">
        <v>199</v>
      </c>
      <c r="CB2" s="16" t="s">
        <v>200</v>
      </c>
      <c r="CC2" s="16" t="s">
        <v>201</v>
      </c>
      <c r="CD2" s="90" t="s">
        <v>202</v>
      </c>
      <c r="CE2" s="94" t="s">
        <v>263</v>
      </c>
    </row>
    <row r="3" spans="1:84" s="42" customFormat="1">
      <c r="A3" s="31"/>
      <c r="B3" s="32"/>
      <c r="C3" s="33">
        <v>321451</v>
      </c>
      <c r="D3" s="50" t="s">
        <v>176</v>
      </c>
      <c r="E3" s="33">
        <v>321401</v>
      </c>
      <c r="F3" s="34" t="s">
        <v>176</v>
      </c>
      <c r="G3" s="34" t="s">
        <v>176</v>
      </c>
      <c r="H3" s="33">
        <v>321450</v>
      </c>
      <c r="I3" s="50" t="s">
        <v>176</v>
      </c>
      <c r="J3" s="50" t="s">
        <v>176</v>
      </c>
      <c r="K3" s="33">
        <v>321402</v>
      </c>
      <c r="L3" s="34" t="s">
        <v>176</v>
      </c>
      <c r="M3" s="34" t="s">
        <v>176</v>
      </c>
      <c r="N3" s="33">
        <v>321403</v>
      </c>
      <c r="O3" s="35" t="s">
        <v>176</v>
      </c>
      <c r="P3" s="34" t="s">
        <v>176</v>
      </c>
      <c r="Q3" s="34" t="s">
        <v>176</v>
      </c>
      <c r="R3" s="35" t="s">
        <v>176</v>
      </c>
      <c r="S3" s="34" t="s">
        <v>176</v>
      </c>
      <c r="T3" s="34" t="s">
        <v>176</v>
      </c>
      <c r="U3" s="35" t="s">
        <v>176</v>
      </c>
      <c r="V3" s="34" t="s">
        <v>176</v>
      </c>
      <c r="W3" s="34" t="s">
        <v>176</v>
      </c>
      <c r="X3" s="33">
        <v>321463</v>
      </c>
      <c r="Y3" s="34" t="s">
        <v>176</v>
      </c>
      <c r="Z3" s="34" t="s">
        <v>176</v>
      </c>
      <c r="AA3" s="34" t="s">
        <v>176</v>
      </c>
      <c r="AB3" s="34" t="s">
        <v>176</v>
      </c>
      <c r="AC3" s="33">
        <v>321466</v>
      </c>
      <c r="AD3" s="33">
        <v>321467</v>
      </c>
      <c r="AE3" s="33">
        <v>321470</v>
      </c>
      <c r="AF3" s="33">
        <v>321470</v>
      </c>
      <c r="AG3" s="45">
        <v>321472</v>
      </c>
      <c r="AH3" s="50" t="s">
        <v>176</v>
      </c>
      <c r="AI3" s="33">
        <v>321466</v>
      </c>
      <c r="AJ3" s="50" t="s">
        <v>176</v>
      </c>
      <c r="AK3" s="50" t="s">
        <v>176</v>
      </c>
      <c r="AL3" s="50" t="s">
        <v>176</v>
      </c>
      <c r="AM3" s="33">
        <v>321467</v>
      </c>
      <c r="AN3" s="34" t="s">
        <v>176</v>
      </c>
      <c r="AO3" s="34" t="s">
        <v>176</v>
      </c>
      <c r="AP3" s="34" t="s">
        <v>176</v>
      </c>
      <c r="AQ3" s="33">
        <v>321470</v>
      </c>
      <c r="AR3" s="33">
        <v>321472</v>
      </c>
      <c r="AS3" s="50" t="s">
        <v>176</v>
      </c>
      <c r="AT3" s="45">
        <v>321466</v>
      </c>
      <c r="AU3" s="33">
        <v>321467</v>
      </c>
      <c r="AV3" s="34" t="s">
        <v>176</v>
      </c>
      <c r="AW3" s="34" t="s">
        <v>176</v>
      </c>
      <c r="AX3" s="33">
        <v>321470</v>
      </c>
      <c r="AY3" s="33">
        <v>321472</v>
      </c>
      <c r="AZ3" s="50" t="s">
        <v>176</v>
      </c>
      <c r="BA3" s="34" t="s">
        <v>176</v>
      </c>
      <c r="BB3" s="33">
        <v>321467</v>
      </c>
      <c r="BC3" s="34" t="s">
        <v>176</v>
      </c>
      <c r="BD3" s="34" t="s">
        <v>176</v>
      </c>
      <c r="BE3" s="33">
        <v>321469</v>
      </c>
      <c r="BF3" s="50" t="s">
        <v>176</v>
      </c>
      <c r="BG3" s="45">
        <v>321470</v>
      </c>
      <c r="BH3" s="45">
        <v>321472</v>
      </c>
      <c r="BI3" s="50" t="s">
        <v>176</v>
      </c>
      <c r="BJ3" s="50" t="s">
        <v>176</v>
      </c>
      <c r="BK3" s="45">
        <v>321467</v>
      </c>
      <c r="BL3" s="45">
        <v>321472</v>
      </c>
      <c r="BM3" s="50" t="s">
        <v>176</v>
      </c>
      <c r="BN3" s="33">
        <v>212105</v>
      </c>
      <c r="BO3" s="33">
        <v>212107</v>
      </c>
      <c r="BP3" s="33">
        <v>321608</v>
      </c>
      <c r="BQ3" s="33">
        <v>321472</v>
      </c>
      <c r="BR3" s="50" t="s">
        <v>176</v>
      </c>
      <c r="BS3" s="36"/>
      <c r="BT3" s="37"/>
      <c r="BU3" s="37"/>
      <c r="BV3" s="37"/>
      <c r="BW3" s="38"/>
      <c r="BX3" s="39"/>
      <c r="BY3" s="39"/>
      <c r="BZ3" s="39"/>
      <c r="CA3" s="40"/>
      <c r="CB3" s="41"/>
      <c r="CC3" s="41"/>
      <c r="CD3" s="93"/>
      <c r="CE3" s="91"/>
    </row>
    <row r="4" spans="1:84">
      <c r="A4" s="17">
        <v>501</v>
      </c>
      <c r="B4" s="17" t="s">
        <v>17</v>
      </c>
      <c r="C4" s="18">
        <f>D4</f>
        <v>2026701784.4414001</v>
      </c>
      <c r="D4" s="51">
        <v>2026701784.4414001</v>
      </c>
      <c r="E4" s="18">
        <f>SUM(F4:G4)</f>
        <v>688532868.59974098</v>
      </c>
      <c r="F4" s="17">
        <v>548205455.977741</v>
      </c>
      <c r="G4" s="17">
        <v>140327412.62199998</v>
      </c>
      <c r="H4" s="18">
        <f>SUM(I4:J4)</f>
        <v>139243872.00003001</v>
      </c>
      <c r="I4" s="51">
        <v>0</v>
      </c>
      <c r="J4" s="51">
        <v>139243872.00003001</v>
      </c>
      <c r="K4" s="18">
        <f>SUM(L4:M4)</f>
        <v>175186371.43434688</v>
      </c>
      <c r="L4" s="17">
        <v>0</v>
      </c>
      <c r="M4" s="17">
        <v>175186371.43434688</v>
      </c>
      <c r="N4" s="18">
        <f>SUM(O4,R4,U4)</f>
        <v>1761464742.0283782</v>
      </c>
      <c r="O4" s="18">
        <f>SUM(P4:Q4)</f>
        <v>1761464742.0283782</v>
      </c>
      <c r="P4" s="17">
        <v>737369013.55170035</v>
      </c>
      <c r="Q4" s="17">
        <v>1024095728.4766779</v>
      </c>
      <c r="R4" s="18">
        <f>SUM(S4:T4)</f>
        <v>0</v>
      </c>
      <c r="S4" s="17">
        <v>0</v>
      </c>
      <c r="T4" s="17">
        <v>0</v>
      </c>
      <c r="U4" s="18">
        <f>SUM(V4:W4)</f>
        <v>0</v>
      </c>
      <c r="V4" s="17">
        <v>0</v>
      </c>
      <c r="W4" s="17">
        <v>0</v>
      </c>
      <c r="X4" s="18">
        <f>SUM(Y4:AB4)</f>
        <v>121492668.38208</v>
      </c>
      <c r="Y4" s="17">
        <v>0</v>
      </c>
      <c r="Z4" s="17">
        <v>0</v>
      </c>
      <c r="AA4" s="17">
        <v>0</v>
      </c>
      <c r="AB4" s="17">
        <v>121492668.38208</v>
      </c>
      <c r="AC4" s="18">
        <v>324575132.38193637</v>
      </c>
      <c r="AD4" s="18">
        <v>57314937.205583267</v>
      </c>
      <c r="AE4" s="18">
        <v>55195620.96010083</v>
      </c>
      <c r="AF4" s="18">
        <v>0</v>
      </c>
      <c r="AG4" s="46">
        <f>AH4</f>
        <v>0</v>
      </c>
      <c r="AH4" s="51">
        <v>0</v>
      </c>
      <c r="AI4" s="18">
        <f>SUM(AJ4:AL4)</f>
        <v>6195876490.6539507</v>
      </c>
      <c r="AJ4" s="51">
        <v>5020573997.0952988</v>
      </c>
      <c r="AK4" s="51">
        <v>861744833.56175768</v>
      </c>
      <c r="AL4" s="51">
        <v>313557659.99689364</v>
      </c>
      <c r="AM4" s="18">
        <f>SUM(AN4:AP4)</f>
        <v>858605635.34586763</v>
      </c>
      <c r="AN4" s="17">
        <v>378985635</v>
      </c>
      <c r="AO4" s="17">
        <v>345420000</v>
      </c>
      <c r="AP4" s="17">
        <v>134200000.3458676</v>
      </c>
      <c r="AQ4" s="18">
        <v>266964003.71724349</v>
      </c>
      <c r="AR4" s="18">
        <f>AS4</f>
        <v>0</v>
      </c>
      <c r="AS4" s="51">
        <v>0</v>
      </c>
      <c r="AT4" s="46">
        <v>4010897794.0474</v>
      </c>
      <c r="AU4" s="18">
        <f>SUM(AV4:AW4)</f>
        <v>465340698.57627237</v>
      </c>
      <c r="AV4" s="17">
        <v>333706694</v>
      </c>
      <c r="AW4" s="17">
        <v>131634004.57627234</v>
      </c>
      <c r="AX4" s="18">
        <v>0</v>
      </c>
      <c r="AY4" s="18">
        <f>BA4+AZ4</f>
        <v>426852543.88673329</v>
      </c>
      <c r="AZ4" s="51">
        <v>399999999.99995494</v>
      </c>
      <c r="BA4" s="17">
        <v>26852543.886778355</v>
      </c>
      <c r="BB4" s="18">
        <f t="shared" ref="BB4:BB35" si="0">SUM(BC4:BD4)</f>
        <v>54841638.998445503</v>
      </c>
      <c r="BC4" s="17">
        <v>48021524.303445004</v>
      </c>
      <c r="BD4" s="17">
        <v>6820114.6950004995</v>
      </c>
      <c r="BE4" s="18">
        <f>BF4</f>
        <v>0</v>
      </c>
      <c r="BF4" s="51">
        <v>0</v>
      </c>
      <c r="BG4" s="46">
        <v>244628976.43779001</v>
      </c>
      <c r="BH4" s="46">
        <f>BJ4+BI4</f>
        <v>22000000</v>
      </c>
      <c r="BI4" s="51">
        <v>0</v>
      </c>
      <c r="BJ4" s="51">
        <v>22000000</v>
      </c>
      <c r="BK4" s="46">
        <v>57685717.16540949</v>
      </c>
      <c r="BL4" s="46">
        <f>BM4</f>
        <v>4347826.0869565215</v>
      </c>
      <c r="BM4" s="51">
        <v>4347826.0869565215</v>
      </c>
      <c r="BN4" s="18">
        <v>282472949.33615381</v>
      </c>
      <c r="BO4" s="18">
        <v>160941904.00002652</v>
      </c>
      <c r="BP4" s="18">
        <v>133498347.55837937</v>
      </c>
      <c r="BQ4" s="18">
        <f>BR4</f>
        <v>0</v>
      </c>
      <c r="BR4" s="51">
        <v>0</v>
      </c>
      <c r="BS4" s="9">
        <f>SUM(BT4,BW4,CA4,CE4)</f>
        <v>18534662523.244228</v>
      </c>
      <c r="BT4" s="19">
        <f>SUM(C4,H4,AC4,AI4,AT4,)</f>
        <v>12697295073.524717</v>
      </c>
      <c r="BU4" s="19">
        <f>SUM(C4,H4)</f>
        <v>2165945656.4414301</v>
      </c>
      <c r="BV4" s="19">
        <f>SUM(AC4,AI4,AT4)</f>
        <v>10531349417.083286</v>
      </c>
      <c r="BW4" s="11">
        <f>SUM(E4,K4,AD4,AM4,AU4,BE4,BB4,BK4,BN4:BP4)</f>
        <v>2934421068.2202263</v>
      </c>
      <c r="BX4" s="20">
        <f>SUM(E4,K4)</f>
        <v>863719240.0340879</v>
      </c>
      <c r="BY4" s="20">
        <f>SUM(AD4,AM4,AU4,BB4,BK4)</f>
        <v>1493788627.2915783</v>
      </c>
      <c r="BZ4" s="20">
        <f>SUM(BE4)</f>
        <v>0</v>
      </c>
      <c r="CA4" s="12">
        <f>SUM(CB4:CD4)</f>
        <v>2876093837.612504</v>
      </c>
      <c r="CB4" s="21">
        <f>SUM(N4,Z4:AB4)</f>
        <v>1882957410.4104583</v>
      </c>
      <c r="CC4" s="21">
        <f>SUM(AE4,AF4,AQ4,AX4,BG4)</f>
        <v>566788601.11513436</v>
      </c>
      <c r="CD4" s="21">
        <f>SUM(BL4,AG4,AR4,AZ4,BH4,BQ4)</f>
        <v>426347826.08691144</v>
      </c>
      <c r="CE4" s="95">
        <f>Y4+BA4</f>
        <v>26852543.886778355</v>
      </c>
      <c r="CF4" s="1"/>
    </row>
    <row r="5" spans="1:84">
      <c r="A5" s="17">
        <v>502</v>
      </c>
      <c r="B5" s="17" t="s">
        <v>18</v>
      </c>
      <c r="C5" s="18">
        <f t="shared" ref="C5:C68" si="1">D5</f>
        <v>2227718573.4418001</v>
      </c>
      <c r="D5" s="51">
        <v>2227718573.4418001</v>
      </c>
      <c r="E5" s="18">
        <f t="shared" ref="E5:E68" si="2">SUM(F5:G5)</f>
        <v>847361275.37618804</v>
      </c>
      <c r="F5" s="17">
        <v>623271406.71418798</v>
      </c>
      <c r="G5" s="17">
        <v>224089868.662</v>
      </c>
      <c r="H5" s="18">
        <f t="shared" ref="H5:H68" si="3">SUM(I5:J5)</f>
        <v>224896967.99996001</v>
      </c>
      <c r="I5" s="51">
        <v>0</v>
      </c>
      <c r="J5" s="51">
        <v>224896967.99996001</v>
      </c>
      <c r="K5" s="18">
        <f t="shared" ref="K5:K68" si="4">SUM(L5:M5)</f>
        <v>49123666.485204928</v>
      </c>
      <c r="L5" s="17">
        <v>0</v>
      </c>
      <c r="M5" s="17">
        <v>49123666.485204928</v>
      </c>
      <c r="N5" s="18">
        <f t="shared" ref="N5:N68" si="5">SUM(O5,R5,U5)</f>
        <v>2549883593.9658585</v>
      </c>
      <c r="O5" s="18">
        <f t="shared" ref="O5:O68" si="6">SUM(P5:Q5)</f>
        <v>2549883593.9658585</v>
      </c>
      <c r="P5" s="17">
        <v>1081340857.588649</v>
      </c>
      <c r="Q5" s="17">
        <v>1468542736.3772097</v>
      </c>
      <c r="R5" s="18">
        <f t="shared" ref="R5:R68" si="7">SUM(S5:T5)</f>
        <v>0</v>
      </c>
      <c r="S5" s="17">
        <v>0</v>
      </c>
      <c r="T5" s="17">
        <v>0</v>
      </c>
      <c r="U5" s="18">
        <f t="shared" ref="U5:U68" si="8">SUM(V5:W5)</f>
        <v>0</v>
      </c>
      <c r="V5" s="17">
        <v>0</v>
      </c>
      <c r="W5" s="17">
        <v>0</v>
      </c>
      <c r="X5" s="18">
        <f t="shared" ref="X5:X68" si="9">SUM(Y5:AB5)</f>
        <v>24813987.002699997</v>
      </c>
      <c r="Y5" s="17">
        <v>0</v>
      </c>
      <c r="Z5" s="17">
        <v>0</v>
      </c>
      <c r="AA5" s="17">
        <v>0</v>
      </c>
      <c r="AB5" s="17">
        <v>24813987.002699997</v>
      </c>
      <c r="AC5" s="18">
        <v>208460387.51174703</v>
      </c>
      <c r="AD5" s="18">
        <v>71366757.206822708</v>
      </c>
      <c r="AE5" s="18">
        <v>69847718.949509293</v>
      </c>
      <c r="AF5" s="18">
        <v>512002291.96030152</v>
      </c>
      <c r="AG5" s="46">
        <f t="shared" ref="AG5:AG68" si="10">AH5</f>
        <v>0</v>
      </c>
      <c r="AH5" s="51">
        <v>0</v>
      </c>
      <c r="AI5" s="18">
        <f t="shared" ref="AI5:AI35" si="11">SUM(AJ5:AL5)</f>
        <v>11360588361.336712</v>
      </c>
      <c r="AJ5" s="51">
        <v>9881699925.3425579</v>
      </c>
      <c r="AK5" s="51">
        <v>1431559883.9965396</v>
      </c>
      <c r="AL5" s="51">
        <v>47328551.997613788</v>
      </c>
      <c r="AM5" s="18">
        <f t="shared" ref="AM5:AM68" si="12">SUM(AN5:AP5)</f>
        <v>1545742873</v>
      </c>
      <c r="AN5" s="17">
        <v>964587008</v>
      </c>
      <c r="AO5" s="17">
        <v>581155865</v>
      </c>
      <c r="AP5" s="17">
        <v>0</v>
      </c>
      <c r="AQ5" s="18">
        <v>314042661.73508018</v>
      </c>
      <c r="AR5" s="18">
        <f t="shared" ref="AR5:AR68" si="13">AS5</f>
        <v>0</v>
      </c>
      <c r="AS5" s="51">
        <v>0</v>
      </c>
      <c r="AT5" s="46">
        <v>4022086420.6788998</v>
      </c>
      <c r="AU5" s="18">
        <f t="shared" ref="AU5:AU68" si="14">SUM(AV5:AW5)</f>
        <v>391081228.4997806</v>
      </c>
      <c r="AV5" s="17">
        <v>259447623.51944649</v>
      </c>
      <c r="AW5" s="17">
        <v>131633604.98033412</v>
      </c>
      <c r="AX5" s="18">
        <v>0</v>
      </c>
      <c r="AY5" s="18">
        <f t="shared" ref="AY5:AY68" si="15">BA5+AZ5</f>
        <v>323696863.74298453</v>
      </c>
      <c r="AZ5" s="51">
        <v>299999999.99998999</v>
      </c>
      <c r="BA5" s="17">
        <v>23696863.742994558</v>
      </c>
      <c r="BB5" s="18">
        <f t="shared" si="0"/>
        <v>51400499.075413406</v>
      </c>
      <c r="BC5" s="17">
        <v>41406975.766890004</v>
      </c>
      <c r="BD5" s="17">
        <v>9993523.3085233998</v>
      </c>
      <c r="BE5" s="18">
        <f t="shared" ref="BE5:BE68" si="16">BF5</f>
        <v>0</v>
      </c>
      <c r="BF5" s="51">
        <v>0</v>
      </c>
      <c r="BG5" s="46">
        <v>588137689.45076036</v>
      </c>
      <c r="BH5" s="46">
        <f t="shared" ref="BH5:BH68" si="17">BJ5+BI5</f>
        <v>0</v>
      </c>
      <c r="BI5" s="51">
        <v>0</v>
      </c>
      <c r="BJ5" s="51">
        <v>0</v>
      </c>
      <c r="BK5" s="46">
        <v>60553392.378015473</v>
      </c>
      <c r="BL5" s="46">
        <f t="shared" ref="BL5:BL68" si="18">BM5</f>
        <v>4347826.0869565215</v>
      </c>
      <c r="BM5" s="51">
        <v>4347826.0869565215</v>
      </c>
      <c r="BN5" s="18">
        <v>2118766853.1736104</v>
      </c>
      <c r="BO5" s="18">
        <v>754729256.99980068</v>
      </c>
      <c r="BP5" s="18">
        <v>357513394.02356654</v>
      </c>
      <c r="BQ5" s="18">
        <f t="shared" ref="BQ5:BQ68" si="19">BR5</f>
        <v>200000000</v>
      </c>
      <c r="BR5" s="51">
        <v>200000000</v>
      </c>
      <c r="BS5" s="9">
        <f t="shared" ref="BS5:BS68" si="20">SUM(BT5,BW5,CA5,CE5)</f>
        <v>28878162540.081673</v>
      </c>
      <c r="BT5" s="19">
        <f>SUM(C5,H5,AC5,AI5,AT5,)</f>
        <v>18043750710.969116</v>
      </c>
      <c r="BU5" s="19">
        <f>SUM(C5,H5)</f>
        <v>2452615541.4417601</v>
      </c>
      <c r="BV5" s="19">
        <f>SUM(AC5,AI5,AT5)</f>
        <v>15591135169.527359</v>
      </c>
      <c r="BW5" s="11">
        <f t="shared" ref="BW5:BW68" si="21">SUM(E5,K5,AD5,AM5,AU5,BE5,BB5,BK5,BN5:BP5)</f>
        <v>6247639196.2184029</v>
      </c>
      <c r="BX5" s="20">
        <f>SUM(E5,K5)</f>
        <v>896484941.86139297</v>
      </c>
      <c r="BY5" s="20">
        <f>SUM(AD5,AM5,AU5,BB5,BK5)</f>
        <v>2120144750.1600323</v>
      </c>
      <c r="BZ5" s="20">
        <f t="shared" ref="BZ5:BZ68" si="22">SUM(BE5)</f>
        <v>0</v>
      </c>
      <c r="CA5" s="12">
        <f t="shared" ref="CA5:CA68" si="23">SUM(CB5:CD5)</f>
        <v>4563075769.1511564</v>
      </c>
      <c r="CB5" s="21">
        <f>SUM(N5,Z5:AB5)</f>
        <v>2574697580.9685583</v>
      </c>
      <c r="CC5" s="21">
        <f>SUM(AE5,AF5,AQ5,AX5,BG5)</f>
        <v>1484030362.0956514</v>
      </c>
      <c r="CD5" s="21">
        <f>SUM(BL5,AG5,AR5,AZ5,BH5,BQ5)</f>
        <v>504347826.08694649</v>
      </c>
      <c r="CE5" s="95">
        <f>Y5+BA5</f>
        <v>23696863.742994558</v>
      </c>
      <c r="CF5" s="1"/>
    </row>
    <row r="6" spans="1:84">
      <c r="A6" s="17">
        <v>503</v>
      </c>
      <c r="B6" s="17" t="s">
        <v>19</v>
      </c>
      <c r="C6" s="18">
        <f t="shared" si="1"/>
        <v>2427412180.3232002</v>
      </c>
      <c r="D6" s="51">
        <v>2427412180.3232002</v>
      </c>
      <c r="E6" s="18">
        <f t="shared" si="2"/>
        <v>1566958678.86233</v>
      </c>
      <c r="F6" s="17">
        <v>1070042097.63913</v>
      </c>
      <c r="G6" s="17">
        <v>496916581.22320002</v>
      </c>
      <c r="H6" s="18">
        <f t="shared" si="3"/>
        <v>0</v>
      </c>
      <c r="I6" s="51">
        <v>0</v>
      </c>
      <c r="J6" s="51">
        <v>0</v>
      </c>
      <c r="K6" s="18">
        <f t="shared" si="4"/>
        <v>0</v>
      </c>
      <c r="L6" s="17">
        <v>0</v>
      </c>
      <c r="M6" s="17">
        <v>0</v>
      </c>
      <c r="N6" s="18">
        <f t="shared" si="5"/>
        <v>5355444207.3461761</v>
      </c>
      <c r="O6" s="18">
        <f t="shared" si="6"/>
        <v>5355444207.3461761</v>
      </c>
      <c r="P6" s="17">
        <v>2148687306.6443315</v>
      </c>
      <c r="Q6" s="17">
        <v>3206756900.7018447</v>
      </c>
      <c r="R6" s="18">
        <f t="shared" si="7"/>
        <v>0</v>
      </c>
      <c r="S6" s="17">
        <v>0</v>
      </c>
      <c r="T6" s="17">
        <v>0</v>
      </c>
      <c r="U6" s="18">
        <f t="shared" si="8"/>
        <v>0</v>
      </c>
      <c r="V6" s="17">
        <v>0</v>
      </c>
      <c r="W6" s="17">
        <v>0</v>
      </c>
      <c r="X6" s="18">
        <f t="shared" si="9"/>
        <v>0</v>
      </c>
      <c r="Y6" s="17">
        <v>0</v>
      </c>
      <c r="Z6" s="17">
        <v>0</v>
      </c>
      <c r="AA6" s="17">
        <v>0</v>
      </c>
      <c r="AB6" s="17">
        <v>0</v>
      </c>
      <c r="AC6" s="18">
        <v>314501001.35090464</v>
      </c>
      <c r="AD6" s="18">
        <v>145330992.21074533</v>
      </c>
      <c r="AE6" s="18">
        <v>145001890.8951827</v>
      </c>
      <c r="AF6" s="18">
        <v>0</v>
      </c>
      <c r="AG6" s="46">
        <f t="shared" si="10"/>
        <v>0</v>
      </c>
      <c r="AH6" s="51">
        <v>0</v>
      </c>
      <c r="AI6" s="18">
        <f t="shared" si="11"/>
        <v>27591551033.867386</v>
      </c>
      <c r="AJ6" s="51">
        <v>22485076670.765457</v>
      </c>
      <c r="AK6" s="51">
        <v>4268715063.1104212</v>
      </c>
      <c r="AL6" s="51">
        <v>837759299.99151015</v>
      </c>
      <c r="AM6" s="18">
        <f t="shared" si="12"/>
        <v>4752589417.3770409</v>
      </c>
      <c r="AN6" s="17">
        <v>2019859414</v>
      </c>
      <c r="AO6" s="17">
        <v>1421907000</v>
      </c>
      <c r="AP6" s="17">
        <v>1310823003.3770411</v>
      </c>
      <c r="AQ6" s="18">
        <v>614332081.02226114</v>
      </c>
      <c r="AR6" s="18">
        <f t="shared" si="13"/>
        <v>200000000</v>
      </c>
      <c r="AS6" s="51">
        <v>200000000</v>
      </c>
      <c r="AT6" s="46">
        <v>4263719946.4780998</v>
      </c>
      <c r="AU6" s="18">
        <f t="shared" si="14"/>
        <v>1010890465.9245782</v>
      </c>
      <c r="AV6" s="17">
        <v>553347548.06004882</v>
      </c>
      <c r="AW6" s="17">
        <v>457542917.86452931</v>
      </c>
      <c r="AX6" s="18">
        <v>0</v>
      </c>
      <c r="AY6" s="18">
        <f t="shared" si="15"/>
        <v>50537422.348499939</v>
      </c>
      <c r="AZ6" s="51">
        <v>0</v>
      </c>
      <c r="BA6" s="17">
        <v>50537422.348499939</v>
      </c>
      <c r="BB6" s="18">
        <f t="shared" si="0"/>
        <v>67929689.312632501</v>
      </c>
      <c r="BC6" s="17">
        <v>47519611.604459994</v>
      </c>
      <c r="BD6" s="17">
        <v>20410077.7081725</v>
      </c>
      <c r="BE6" s="18">
        <f t="shared" si="16"/>
        <v>0</v>
      </c>
      <c r="BF6" s="51">
        <v>0</v>
      </c>
      <c r="BG6" s="46">
        <v>889560225.02070642</v>
      </c>
      <c r="BH6" s="46">
        <f t="shared" si="17"/>
        <v>22000000</v>
      </c>
      <c r="BI6" s="51">
        <v>0</v>
      </c>
      <c r="BJ6" s="51">
        <v>22000000</v>
      </c>
      <c r="BK6" s="46">
        <v>165393471.96861976</v>
      </c>
      <c r="BL6" s="46">
        <f t="shared" si="18"/>
        <v>4347826.0869565215</v>
      </c>
      <c r="BM6" s="51">
        <v>4347826.0869565215</v>
      </c>
      <c r="BN6" s="18">
        <v>1918809925.8589396</v>
      </c>
      <c r="BO6" s="18">
        <v>1473540977.9998443</v>
      </c>
      <c r="BP6" s="18">
        <v>0</v>
      </c>
      <c r="BQ6" s="18">
        <f t="shared" si="19"/>
        <v>0</v>
      </c>
      <c r="BR6" s="51">
        <v>0</v>
      </c>
      <c r="BS6" s="9">
        <f t="shared" si="20"/>
        <v>52979851434.254112</v>
      </c>
      <c r="BT6" s="19">
        <f>SUM(C6,H6,AC6,AI6,AT6,)</f>
        <v>34597184162.019592</v>
      </c>
      <c r="BU6" s="19">
        <f>SUM(C6,H6)</f>
        <v>2427412180.3232002</v>
      </c>
      <c r="BV6" s="19">
        <f>SUM(AC6,AI6,AT6)</f>
        <v>32169771981.696392</v>
      </c>
      <c r="BW6" s="11">
        <f t="shared" si="21"/>
        <v>11101443619.51473</v>
      </c>
      <c r="BX6" s="20">
        <f>SUM(E6,K6)</f>
        <v>1566958678.86233</v>
      </c>
      <c r="BY6" s="20">
        <f>SUM(AD6,AM6,AU6,BB6,BK6)</f>
        <v>6142134036.7936153</v>
      </c>
      <c r="BZ6" s="20">
        <f t="shared" si="22"/>
        <v>0</v>
      </c>
      <c r="CA6" s="12">
        <f t="shared" si="23"/>
        <v>7230686230.3712835</v>
      </c>
      <c r="CB6" s="21">
        <f>SUM(N6,Z6:AB6)</f>
        <v>5355444207.3461761</v>
      </c>
      <c r="CC6" s="21">
        <f>SUM(AE6,AF6,AQ6,AX6,BG6)</f>
        <v>1648894196.9381504</v>
      </c>
      <c r="CD6" s="21">
        <f>SUM(BL6,AG6,AR6,AZ6,BH6,BQ6)</f>
        <v>226347826.08695653</v>
      </c>
      <c r="CE6" s="95">
        <f>Y6+BA6</f>
        <v>50537422.348499939</v>
      </c>
      <c r="CF6" s="1"/>
    </row>
    <row r="7" spans="1:84">
      <c r="A7" s="17">
        <v>504</v>
      </c>
      <c r="B7" s="17" t="s">
        <v>20</v>
      </c>
      <c r="C7" s="18">
        <f t="shared" si="1"/>
        <v>1766980113.6012001</v>
      </c>
      <c r="D7" s="51">
        <v>1766980113.6012001</v>
      </c>
      <c r="E7" s="18">
        <f t="shared" si="2"/>
        <v>877481437.08349204</v>
      </c>
      <c r="F7" s="17">
        <v>637783559.52409196</v>
      </c>
      <c r="G7" s="17">
        <v>239697877.55940002</v>
      </c>
      <c r="H7" s="18">
        <f t="shared" si="3"/>
        <v>43879439.999968</v>
      </c>
      <c r="I7" s="51">
        <v>0</v>
      </c>
      <c r="J7" s="51">
        <v>43879439.999968</v>
      </c>
      <c r="K7" s="18">
        <f t="shared" si="4"/>
        <v>0</v>
      </c>
      <c r="L7" s="17">
        <v>0</v>
      </c>
      <c r="M7" s="17">
        <v>0</v>
      </c>
      <c r="N7" s="18">
        <f t="shared" si="5"/>
        <v>453171655.14020097</v>
      </c>
      <c r="O7" s="18">
        <f t="shared" si="6"/>
        <v>0</v>
      </c>
      <c r="P7" s="17">
        <v>0</v>
      </c>
      <c r="Q7" s="17">
        <v>0</v>
      </c>
      <c r="R7" s="18">
        <f t="shared" si="7"/>
        <v>0</v>
      </c>
      <c r="S7" s="17">
        <v>0</v>
      </c>
      <c r="T7" s="17">
        <v>0</v>
      </c>
      <c r="U7" s="18">
        <f t="shared" si="8"/>
        <v>453171655.14020097</v>
      </c>
      <c r="V7" s="17">
        <v>186963870.29202867</v>
      </c>
      <c r="W7" s="17">
        <v>266207784.84817234</v>
      </c>
      <c r="X7" s="18">
        <f t="shared" si="9"/>
        <v>0</v>
      </c>
      <c r="Y7" s="17">
        <v>0</v>
      </c>
      <c r="Z7" s="17">
        <v>0</v>
      </c>
      <c r="AA7" s="17">
        <v>0</v>
      </c>
      <c r="AB7" s="17">
        <v>0</v>
      </c>
      <c r="AC7" s="18">
        <v>469751629.1900242</v>
      </c>
      <c r="AD7" s="18">
        <v>64839282.199358106</v>
      </c>
      <c r="AE7" s="18">
        <v>62835433.954578251</v>
      </c>
      <c r="AF7" s="18">
        <v>0</v>
      </c>
      <c r="AG7" s="46">
        <f t="shared" si="10"/>
        <v>0</v>
      </c>
      <c r="AH7" s="51">
        <v>0</v>
      </c>
      <c r="AI7" s="18">
        <f t="shared" si="11"/>
        <v>9893889876.0240898</v>
      </c>
      <c r="AJ7" s="51">
        <v>9160650742.346241</v>
      </c>
      <c r="AK7" s="51">
        <v>726188077.67788792</v>
      </c>
      <c r="AL7" s="51">
        <v>7051055.999961568</v>
      </c>
      <c r="AM7" s="18">
        <f t="shared" si="12"/>
        <v>2051524180</v>
      </c>
      <c r="AN7" s="17">
        <v>802308734</v>
      </c>
      <c r="AO7" s="17">
        <v>1249215446</v>
      </c>
      <c r="AP7" s="17">
        <v>0</v>
      </c>
      <c r="AQ7" s="18">
        <v>334501217.62325859</v>
      </c>
      <c r="AR7" s="18">
        <f t="shared" si="13"/>
        <v>0</v>
      </c>
      <c r="AS7" s="51">
        <v>0</v>
      </c>
      <c r="AT7" s="46">
        <v>3023451129.2778001</v>
      </c>
      <c r="AU7" s="18">
        <f t="shared" si="14"/>
        <v>430098530.69828802</v>
      </c>
      <c r="AV7" s="17">
        <v>278258499</v>
      </c>
      <c r="AW7" s="17">
        <v>151840031.69828802</v>
      </c>
      <c r="AX7" s="18">
        <v>0</v>
      </c>
      <c r="AY7" s="18">
        <f t="shared" si="15"/>
        <v>399999999.99995494</v>
      </c>
      <c r="AZ7" s="51">
        <v>399999999.99995494</v>
      </c>
      <c r="BA7" s="17">
        <v>0</v>
      </c>
      <c r="BB7" s="18">
        <f t="shared" si="0"/>
        <v>48167061.184439406</v>
      </c>
      <c r="BC7" s="17">
        <v>37957148.388630003</v>
      </c>
      <c r="BD7" s="17">
        <v>10209912.795809399</v>
      </c>
      <c r="BE7" s="18">
        <f t="shared" si="16"/>
        <v>0</v>
      </c>
      <c r="BF7" s="51">
        <v>0</v>
      </c>
      <c r="BG7" s="46">
        <v>618303809.46575081</v>
      </c>
      <c r="BH7" s="46">
        <f t="shared" si="17"/>
        <v>22000000</v>
      </c>
      <c r="BI7" s="51">
        <v>0</v>
      </c>
      <c r="BJ7" s="51">
        <v>22000000</v>
      </c>
      <c r="BK7" s="46">
        <v>76241044.878100827</v>
      </c>
      <c r="BL7" s="46">
        <f t="shared" si="18"/>
        <v>4347826.0869565215</v>
      </c>
      <c r="BM7" s="51">
        <v>4347826.0869565215</v>
      </c>
      <c r="BN7" s="18">
        <v>539158983.36555076</v>
      </c>
      <c r="BO7" s="18">
        <v>382452083.99989027</v>
      </c>
      <c r="BP7" s="18">
        <v>128743379.43161482</v>
      </c>
      <c r="BQ7" s="18">
        <f t="shared" si="19"/>
        <v>0</v>
      </c>
      <c r="BR7" s="51">
        <v>0</v>
      </c>
      <c r="BS7" s="9">
        <f t="shared" si="20"/>
        <v>21691818113.204514</v>
      </c>
      <c r="BT7" s="19">
        <f>SUM(C7,H7,AC7,AI7,AT7,)</f>
        <v>15197952188.093082</v>
      </c>
      <c r="BU7" s="19">
        <f>SUM(C7,H7)</f>
        <v>1810859553.6011682</v>
      </c>
      <c r="BV7" s="19">
        <f>SUM(AC7,AI7,AT7)</f>
        <v>13387092634.491913</v>
      </c>
      <c r="BW7" s="11">
        <f t="shared" si="21"/>
        <v>4598705982.8407345</v>
      </c>
      <c r="BX7" s="20">
        <f>SUM(E7,K7)</f>
        <v>877481437.08349204</v>
      </c>
      <c r="BY7" s="20">
        <f>SUM(AD7,AM7,AU7,BB7,BK7)</f>
        <v>2670870098.960186</v>
      </c>
      <c r="BZ7" s="20">
        <f t="shared" si="22"/>
        <v>0</v>
      </c>
      <c r="CA7" s="12">
        <f t="shared" si="23"/>
        <v>1895159942.2707002</v>
      </c>
      <c r="CB7" s="21">
        <f>SUM(N7,Z7:AB7)</f>
        <v>453171655.14020097</v>
      </c>
      <c r="CC7" s="21">
        <f>SUM(AE7,AF7,AQ7,AX7,BG7)</f>
        <v>1015640461.0435877</v>
      </c>
      <c r="CD7" s="21">
        <f>SUM(BL7,AG7,AR7,AZ7,BH7,BQ7)</f>
        <v>426347826.08691144</v>
      </c>
      <c r="CE7" s="95">
        <f>Y7+BA7</f>
        <v>0</v>
      </c>
      <c r="CF7" s="1"/>
    </row>
    <row r="8" spans="1:84">
      <c r="A8" s="17">
        <v>505</v>
      </c>
      <c r="B8" s="17" t="s">
        <v>21</v>
      </c>
      <c r="C8" s="18">
        <f t="shared" si="1"/>
        <v>1649534027.8069</v>
      </c>
      <c r="D8" s="51">
        <v>1649534027.8069</v>
      </c>
      <c r="E8" s="18">
        <f t="shared" si="2"/>
        <v>766409156.11463499</v>
      </c>
      <c r="F8" s="17">
        <v>581604554.420035</v>
      </c>
      <c r="G8" s="17">
        <v>184804601.69459999</v>
      </c>
      <c r="H8" s="18">
        <f t="shared" si="3"/>
        <v>388466084.00010997</v>
      </c>
      <c r="I8" s="51">
        <v>0</v>
      </c>
      <c r="J8" s="51">
        <v>388466084.00010997</v>
      </c>
      <c r="K8" s="18">
        <f t="shared" si="4"/>
        <v>209694569.70400974</v>
      </c>
      <c r="L8" s="17">
        <v>0</v>
      </c>
      <c r="M8" s="17">
        <v>209694569.70400974</v>
      </c>
      <c r="N8" s="18">
        <f t="shared" si="5"/>
        <v>840792719.82919383</v>
      </c>
      <c r="O8" s="18">
        <f t="shared" si="6"/>
        <v>0</v>
      </c>
      <c r="P8" s="17">
        <v>0</v>
      </c>
      <c r="Q8" s="17">
        <v>0</v>
      </c>
      <c r="R8" s="18">
        <f t="shared" si="7"/>
        <v>840792719.82919383</v>
      </c>
      <c r="S8" s="17">
        <v>327932200.75992393</v>
      </c>
      <c r="T8" s="17">
        <v>512860519.0692699</v>
      </c>
      <c r="U8" s="18">
        <f t="shared" si="8"/>
        <v>0</v>
      </c>
      <c r="V8" s="17">
        <v>0</v>
      </c>
      <c r="W8" s="17">
        <v>0</v>
      </c>
      <c r="X8" s="18">
        <f t="shared" si="9"/>
        <v>102281704.72056</v>
      </c>
      <c r="Y8" s="17">
        <v>0</v>
      </c>
      <c r="Z8" s="17">
        <v>0</v>
      </c>
      <c r="AA8" s="17">
        <v>0</v>
      </c>
      <c r="AB8" s="17">
        <v>102281704.72056</v>
      </c>
      <c r="AC8" s="18">
        <v>414771841.42998421</v>
      </c>
      <c r="AD8" s="18">
        <v>44066433.06640783</v>
      </c>
      <c r="AE8" s="18">
        <v>34438846.975105248</v>
      </c>
      <c r="AF8" s="18">
        <v>0</v>
      </c>
      <c r="AG8" s="46">
        <f t="shared" si="10"/>
        <v>0</v>
      </c>
      <c r="AH8" s="51">
        <v>0</v>
      </c>
      <c r="AI8" s="18">
        <f t="shared" si="11"/>
        <v>9645077013.5317554</v>
      </c>
      <c r="AJ8" s="51">
        <v>8185005800.3100996</v>
      </c>
      <c r="AK8" s="51">
        <v>1202379959.6184053</v>
      </c>
      <c r="AL8" s="51">
        <v>257691253.60325015</v>
      </c>
      <c r="AM8" s="18">
        <f t="shared" si="12"/>
        <v>1381763094.6142657</v>
      </c>
      <c r="AN8" s="17">
        <v>528362094</v>
      </c>
      <c r="AO8" s="17">
        <v>614922000</v>
      </c>
      <c r="AP8" s="17">
        <v>238479000.61426577</v>
      </c>
      <c r="AQ8" s="18">
        <v>246436422.45995677</v>
      </c>
      <c r="AR8" s="18">
        <f t="shared" si="13"/>
        <v>200000000</v>
      </c>
      <c r="AS8" s="51">
        <v>200000000</v>
      </c>
      <c r="AT8" s="46">
        <v>3907858894.8741002</v>
      </c>
      <c r="AU8" s="18">
        <f t="shared" si="14"/>
        <v>355028526.45546871</v>
      </c>
      <c r="AV8" s="17">
        <v>212400250.43473086</v>
      </c>
      <c r="AW8" s="17">
        <v>142628276.02073786</v>
      </c>
      <c r="AX8" s="18">
        <v>0</v>
      </c>
      <c r="AY8" s="18">
        <f t="shared" si="15"/>
        <v>200000000.000025</v>
      </c>
      <c r="AZ8" s="51">
        <v>200000000.000025</v>
      </c>
      <c r="BA8" s="17">
        <v>0</v>
      </c>
      <c r="BB8" s="18">
        <f t="shared" si="0"/>
        <v>49561113.218955502</v>
      </c>
      <c r="BC8" s="17">
        <v>43382936.939625002</v>
      </c>
      <c r="BD8" s="17">
        <v>6178176.2793305004</v>
      </c>
      <c r="BE8" s="18">
        <f t="shared" si="16"/>
        <v>0</v>
      </c>
      <c r="BF8" s="51">
        <v>0</v>
      </c>
      <c r="BG8" s="46">
        <v>521989642.07085079</v>
      </c>
      <c r="BH8" s="46">
        <f t="shared" si="17"/>
        <v>22000000</v>
      </c>
      <c r="BI8" s="51">
        <v>0</v>
      </c>
      <c r="BJ8" s="51">
        <v>22000000</v>
      </c>
      <c r="BK8" s="46">
        <v>56369876.013333112</v>
      </c>
      <c r="BL8" s="46">
        <f t="shared" si="18"/>
        <v>4347826.0869565215</v>
      </c>
      <c r="BM8" s="51">
        <v>4347826.0869565215</v>
      </c>
      <c r="BN8" s="18">
        <v>514236807.26470488</v>
      </c>
      <c r="BO8" s="18">
        <v>333390793.00016642</v>
      </c>
      <c r="BP8" s="18">
        <v>134100219.57440878</v>
      </c>
      <c r="BQ8" s="18">
        <f t="shared" si="19"/>
        <v>0</v>
      </c>
      <c r="BR8" s="51">
        <v>0</v>
      </c>
      <c r="BS8" s="9">
        <f t="shared" si="20"/>
        <v>22022615612.811852</v>
      </c>
      <c r="BT8" s="19">
        <f>SUM(C8,H8,AC8,AI8,AT8,)</f>
        <v>16005707861.642849</v>
      </c>
      <c r="BU8" s="19">
        <f>SUM(C8,H8)</f>
        <v>2038000111.8070099</v>
      </c>
      <c r="BV8" s="19">
        <f>SUM(AC8,AI8,AT8)</f>
        <v>13967707749.83584</v>
      </c>
      <c r="BW8" s="11">
        <f t="shared" si="21"/>
        <v>3844620589.0263557</v>
      </c>
      <c r="BX8" s="20">
        <f>SUM(E8,K8)</f>
        <v>976103725.81864476</v>
      </c>
      <c r="BY8" s="20">
        <f>SUM(AD8,AM8,AU8,BB8,BK8)</f>
        <v>1886789043.3684309</v>
      </c>
      <c r="BZ8" s="20">
        <f t="shared" si="22"/>
        <v>0</v>
      </c>
      <c r="CA8" s="12">
        <f t="shared" si="23"/>
        <v>2172287162.1426477</v>
      </c>
      <c r="CB8" s="21">
        <f>SUM(N8,Z8:AB8)</f>
        <v>943074424.54975379</v>
      </c>
      <c r="CC8" s="21">
        <f>SUM(AE8,AF8,AQ8,AX8,BG8)</f>
        <v>802864911.50591278</v>
      </c>
      <c r="CD8" s="21">
        <f>SUM(BL8,AG8,AR8,AZ8,BH8,BQ8)</f>
        <v>426347826.08698153</v>
      </c>
      <c r="CE8" s="95">
        <f>Y8+BA8</f>
        <v>0</v>
      </c>
      <c r="CF8" s="1"/>
    </row>
    <row r="9" spans="1:84">
      <c r="A9" s="17">
        <v>506</v>
      </c>
      <c r="B9" s="17" t="s">
        <v>22</v>
      </c>
      <c r="C9" s="18">
        <f t="shared" si="1"/>
        <v>1975141420.2816999</v>
      </c>
      <c r="D9" s="51">
        <v>1975141420.2816999</v>
      </c>
      <c r="E9" s="18">
        <f t="shared" si="2"/>
        <v>608411453.31197608</v>
      </c>
      <c r="F9" s="17">
        <v>465721138.93637604</v>
      </c>
      <c r="G9" s="17">
        <v>142690314.37560001</v>
      </c>
      <c r="H9" s="18">
        <f t="shared" si="3"/>
        <v>124999999.99996001</v>
      </c>
      <c r="I9" s="51">
        <v>0</v>
      </c>
      <c r="J9" s="51">
        <v>124999999.99996001</v>
      </c>
      <c r="K9" s="18">
        <f t="shared" si="4"/>
        <v>38204100.897183411</v>
      </c>
      <c r="L9" s="17">
        <v>0</v>
      </c>
      <c r="M9" s="17">
        <v>38204100.897183411</v>
      </c>
      <c r="N9" s="18">
        <f t="shared" si="5"/>
        <v>193724559.41597986</v>
      </c>
      <c r="O9" s="18">
        <f t="shared" si="6"/>
        <v>0</v>
      </c>
      <c r="P9" s="17">
        <v>0</v>
      </c>
      <c r="Q9" s="17">
        <v>0</v>
      </c>
      <c r="R9" s="18">
        <f t="shared" si="7"/>
        <v>0</v>
      </c>
      <c r="S9" s="17">
        <v>0</v>
      </c>
      <c r="T9" s="17">
        <v>0</v>
      </c>
      <c r="U9" s="18">
        <f t="shared" si="8"/>
        <v>193724559.41597986</v>
      </c>
      <c r="V9" s="17">
        <v>80610041.226372808</v>
      </c>
      <c r="W9" s="17">
        <v>113114518.18960705</v>
      </c>
      <c r="X9" s="18">
        <f t="shared" si="9"/>
        <v>15776379.33468</v>
      </c>
      <c r="Y9" s="17">
        <v>0</v>
      </c>
      <c r="Z9" s="17">
        <v>0</v>
      </c>
      <c r="AA9" s="17">
        <v>0</v>
      </c>
      <c r="AB9" s="17">
        <v>15776379.33468</v>
      </c>
      <c r="AC9" s="18">
        <v>396821495.27032548</v>
      </c>
      <c r="AD9" s="18">
        <v>35842962.021699272</v>
      </c>
      <c r="AE9" s="18">
        <v>34974360.974718139</v>
      </c>
      <c r="AF9" s="18">
        <v>0</v>
      </c>
      <c r="AG9" s="46">
        <f t="shared" si="10"/>
        <v>0</v>
      </c>
      <c r="AH9" s="51">
        <v>0</v>
      </c>
      <c r="AI9" s="18">
        <f t="shared" si="11"/>
        <v>9390900256.7882195</v>
      </c>
      <c r="AJ9" s="51">
        <v>7331112902.1548338</v>
      </c>
      <c r="AK9" s="51">
        <v>1703534654.6368768</v>
      </c>
      <c r="AL9" s="51">
        <v>356252699.99651021</v>
      </c>
      <c r="AM9" s="18">
        <f t="shared" si="12"/>
        <v>2059362571.5537143</v>
      </c>
      <c r="AN9" s="17">
        <v>531542570</v>
      </c>
      <c r="AO9" s="17">
        <v>924768000</v>
      </c>
      <c r="AP9" s="17">
        <v>603052001.55371428</v>
      </c>
      <c r="AQ9" s="18">
        <v>188118302.77342752</v>
      </c>
      <c r="AR9" s="18">
        <f t="shared" si="13"/>
        <v>200000000</v>
      </c>
      <c r="AS9" s="51">
        <v>200000000</v>
      </c>
      <c r="AT9" s="46">
        <v>1216420719.3585</v>
      </c>
      <c r="AU9" s="18">
        <f t="shared" si="14"/>
        <v>853652317</v>
      </c>
      <c r="AV9" s="17">
        <v>343430397</v>
      </c>
      <c r="AW9" s="17">
        <v>510221920</v>
      </c>
      <c r="AX9" s="18">
        <v>0</v>
      </c>
      <c r="AY9" s="18">
        <f t="shared" si="15"/>
        <v>0</v>
      </c>
      <c r="AZ9" s="51">
        <v>0</v>
      </c>
      <c r="BA9" s="17">
        <v>0</v>
      </c>
      <c r="BB9" s="18">
        <f t="shared" si="0"/>
        <v>40471472.128697902</v>
      </c>
      <c r="BC9" s="17">
        <v>35480181.068190001</v>
      </c>
      <c r="BD9" s="17">
        <v>4991291.0605079001</v>
      </c>
      <c r="BE9" s="18">
        <f t="shared" si="16"/>
        <v>0</v>
      </c>
      <c r="BF9" s="51">
        <v>0</v>
      </c>
      <c r="BG9" s="46">
        <v>223929113.92766318</v>
      </c>
      <c r="BH9" s="46">
        <f t="shared" si="17"/>
        <v>0</v>
      </c>
      <c r="BI9" s="51">
        <v>0</v>
      </c>
      <c r="BJ9" s="51">
        <v>0</v>
      </c>
      <c r="BK9" s="46">
        <v>49085324.878587537</v>
      </c>
      <c r="BL9" s="46">
        <f t="shared" si="18"/>
        <v>4347826.0869565215</v>
      </c>
      <c r="BM9" s="51">
        <v>4347826.0869565215</v>
      </c>
      <c r="BN9" s="18">
        <v>1681587312.4831183</v>
      </c>
      <c r="BO9" s="18">
        <v>621101389.00001967</v>
      </c>
      <c r="BP9" s="18">
        <v>259919880.8658936</v>
      </c>
      <c r="BQ9" s="18">
        <f t="shared" si="19"/>
        <v>0</v>
      </c>
      <c r="BR9" s="51">
        <v>0</v>
      </c>
      <c r="BS9" s="9">
        <f t="shared" si="20"/>
        <v>20212793218.353016</v>
      </c>
      <c r="BT9" s="19">
        <f>SUM(C9,H9,AC9,AI9,AT9,)</f>
        <v>13104283891.698704</v>
      </c>
      <c r="BU9" s="19">
        <f>SUM(C9,H9)</f>
        <v>2100141420.2816598</v>
      </c>
      <c r="BV9" s="19">
        <f>SUM(AC9,AI9,AT9)</f>
        <v>11004142471.417044</v>
      </c>
      <c r="BW9" s="11">
        <f t="shared" si="21"/>
        <v>6247638784.1408901</v>
      </c>
      <c r="BX9" s="20">
        <f>SUM(E9,K9)</f>
        <v>646615554.20915949</v>
      </c>
      <c r="BY9" s="20">
        <f>SUM(AD9,AM9,AU9,BB9,BK9)</f>
        <v>3038414647.5826993</v>
      </c>
      <c r="BZ9" s="20">
        <f t="shared" si="22"/>
        <v>0</v>
      </c>
      <c r="CA9" s="12">
        <f t="shared" si="23"/>
        <v>860870542.51342511</v>
      </c>
      <c r="CB9" s="21">
        <f>SUM(N9,Z9:AB9)</f>
        <v>209500938.75065985</v>
      </c>
      <c r="CC9" s="21">
        <f>SUM(AE9,AF9,AQ9,AX9,BG9)</f>
        <v>447021777.67580879</v>
      </c>
      <c r="CD9" s="21">
        <f>SUM(BL9,AG9,AR9,AZ9,BH9,BQ9)</f>
        <v>204347826.08695653</v>
      </c>
      <c r="CE9" s="95">
        <f>Y9+BA9</f>
        <v>0</v>
      </c>
      <c r="CF9" s="1"/>
    </row>
    <row r="10" spans="1:84">
      <c r="A10" s="17">
        <v>507</v>
      </c>
      <c r="B10" s="17" t="s">
        <v>23</v>
      </c>
      <c r="C10" s="18">
        <f t="shared" si="1"/>
        <v>1257883148.7618999</v>
      </c>
      <c r="D10" s="51">
        <v>1257883148.7618999</v>
      </c>
      <c r="E10" s="18">
        <f t="shared" si="2"/>
        <v>774360116.56261301</v>
      </c>
      <c r="F10" s="17">
        <v>563852924.47081304</v>
      </c>
      <c r="G10" s="17">
        <v>210507192.09179997</v>
      </c>
      <c r="H10" s="18">
        <f t="shared" si="3"/>
        <v>0</v>
      </c>
      <c r="I10" s="51">
        <v>0</v>
      </c>
      <c r="J10" s="51">
        <v>0</v>
      </c>
      <c r="K10" s="18">
        <f t="shared" si="4"/>
        <v>0</v>
      </c>
      <c r="L10" s="17">
        <v>0</v>
      </c>
      <c r="M10" s="17">
        <v>0</v>
      </c>
      <c r="N10" s="18">
        <f t="shared" si="5"/>
        <v>2144387889.6369424</v>
      </c>
      <c r="O10" s="18">
        <f t="shared" si="6"/>
        <v>2144387889.6369424</v>
      </c>
      <c r="P10" s="17">
        <v>862961433.77665627</v>
      </c>
      <c r="Q10" s="17">
        <v>1281426455.860286</v>
      </c>
      <c r="R10" s="18">
        <f t="shared" si="7"/>
        <v>0</v>
      </c>
      <c r="S10" s="17">
        <v>0</v>
      </c>
      <c r="T10" s="17">
        <v>0</v>
      </c>
      <c r="U10" s="18">
        <f t="shared" si="8"/>
        <v>0</v>
      </c>
      <c r="V10" s="17">
        <v>0</v>
      </c>
      <c r="W10" s="17">
        <v>0</v>
      </c>
      <c r="X10" s="18">
        <f t="shared" si="9"/>
        <v>0</v>
      </c>
      <c r="Y10" s="17">
        <v>0</v>
      </c>
      <c r="Z10" s="17">
        <v>0</v>
      </c>
      <c r="AA10" s="17">
        <v>0</v>
      </c>
      <c r="AB10" s="17">
        <v>0</v>
      </c>
      <c r="AC10" s="18">
        <v>398706418.79035348</v>
      </c>
      <c r="AD10" s="18">
        <v>55552279.808656506</v>
      </c>
      <c r="AE10" s="18">
        <v>55524832.959862851</v>
      </c>
      <c r="AF10" s="18">
        <v>0</v>
      </c>
      <c r="AG10" s="46">
        <f t="shared" si="10"/>
        <v>0</v>
      </c>
      <c r="AH10" s="51">
        <v>0</v>
      </c>
      <c r="AI10" s="18">
        <f t="shared" si="11"/>
        <v>10232499904.823099</v>
      </c>
      <c r="AJ10" s="51">
        <v>8131131567.3919973</v>
      </c>
      <c r="AK10" s="51">
        <v>1614387445.4360611</v>
      </c>
      <c r="AL10" s="51">
        <v>486980891.99504131</v>
      </c>
      <c r="AM10" s="18">
        <f t="shared" si="12"/>
        <v>2333598332.9043398</v>
      </c>
      <c r="AN10" s="17">
        <v>808406332</v>
      </c>
      <c r="AO10" s="17">
        <v>1174113000</v>
      </c>
      <c r="AP10" s="17">
        <v>351079000.90433961</v>
      </c>
      <c r="AQ10" s="18">
        <v>239012468.09550926</v>
      </c>
      <c r="AR10" s="18">
        <f t="shared" si="13"/>
        <v>0</v>
      </c>
      <c r="AS10" s="51">
        <v>0</v>
      </c>
      <c r="AT10" s="46">
        <v>2055088120.8778999</v>
      </c>
      <c r="AU10" s="18">
        <f t="shared" si="14"/>
        <v>372859309.51193523</v>
      </c>
      <c r="AV10" s="17">
        <v>203524695.67175028</v>
      </c>
      <c r="AW10" s="17">
        <v>169334613.84018499</v>
      </c>
      <c r="AX10" s="18">
        <v>0</v>
      </c>
      <c r="AY10" s="18">
        <f t="shared" si="15"/>
        <v>18661872.619204078</v>
      </c>
      <c r="AZ10" s="51">
        <v>0</v>
      </c>
      <c r="BA10" s="17">
        <v>18661872.619204078</v>
      </c>
      <c r="BB10" s="18">
        <f t="shared" si="0"/>
        <v>43323263.152476497</v>
      </c>
      <c r="BC10" s="17">
        <v>35909651.221199997</v>
      </c>
      <c r="BD10" s="17">
        <v>7413611.9312765002</v>
      </c>
      <c r="BE10" s="18">
        <f t="shared" si="16"/>
        <v>0</v>
      </c>
      <c r="BF10" s="51">
        <v>0</v>
      </c>
      <c r="BG10" s="46">
        <v>480699751.10597157</v>
      </c>
      <c r="BH10" s="46">
        <f t="shared" si="17"/>
        <v>22000000</v>
      </c>
      <c r="BI10" s="51">
        <v>0</v>
      </c>
      <c r="BJ10" s="51">
        <v>22000000</v>
      </c>
      <c r="BK10" s="46">
        <v>69454391.954189762</v>
      </c>
      <c r="BL10" s="46">
        <f t="shared" si="18"/>
        <v>4347826.0869565215</v>
      </c>
      <c r="BM10" s="51">
        <v>4347826.0869565215</v>
      </c>
      <c r="BN10" s="18">
        <v>707669781.77075386</v>
      </c>
      <c r="BO10" s="18">
        <v>331682431.00020587</v>
      </c>
      <c r="BP10" s="18">
        <v>130338649.47415602</v>
      </c>
      <c r="BQ10" s="18">
        <f t="shared" si="19"/>
        <v>0</v>
      </c>
      <c r="BR10" s="51">
        <v>0</v>
      </c>
      <c r="BS10" s="9">
        <f t="shared" si="20"/>
        <v>21727650789.897026</v>
      </c>
      <c r="BT10" s="19">
        <f>SUM(C10,H10,AC10,AI10,AT10,)</f>
        <v>13944177593.253252</v>
      </c>
      <c r="BU10" s="19">
        <f>SUM(C10,H10)</f>
        <v>1257883148.7618999</v>
      </c>
      <c r="BV10" s="19">
        <f>SUM(AC10,AI10,AT10)</f>
        <v>12686294444.491352</v>
      </c>
      <c r="BW10" s="11">
        <f t="shared" si="21"/>
        <v>4818838556.139327</v>
      </c>
      <c r="BX10" s="20">
        <f>SUM(E10,K10)</f>
        <v>774360116.56261301</v>
      </c>
      <c r="BY10" s="20">
        <f>SUM(AD10,AM10,AU10,BB10,BK10)</f>
        <v>2874787577.3315978</v>
      </c>
      <c r="BZ10" s="20">
        <f t="shared" si="22"/>
        <v>0</v>
      </c>
      <c r="CA10" s="12">
        <f t="shared" si="23"/>
        <v>2945972767.8852425</v>
      </c>
      <c r="CB10" s="21">
        <f>SUM(N10,Z10:AB10)</f>
        <v>2144387889.6369424</v>
      </c>
      <c r="CC10" s="21">
        <f>SUM(AE10,AF10,AQ10,AX10,BG10)</f>
        <v>775237052.16134369</v>
      </c>
      <c r="CD10" s="21">
        <f>SUM(BL10,AG10,AR10,AZ10,BH10,BQ10)</f>
        <v>26347826.086956523</v>
      </c>
      <c r="CE10" s="95">
        <f>Y10+BA10</f>
        <v>18661872.619204078</v>
      </c>
      <c r="CF10" s="1"/>
    </row>
    <row r="11" spans="1:84">
      <c r="A11" s="17">
        <v>508</v>
      </c>
      <c r="B11" s="17" t="s">
        <v>24</v>
      </c>
      <c r="C11" s="18">
        <f t="shared" si="1"/>
        <v>2230458843.3164001</v>
      </c>
      <c r="D11" s="51">
        <v>2230458843.3164001</v>
      </c>
      <c r="E11" s="18">
        <f t="shared" si="2"/>
        <v>535530921.44045103</v>
      </c>
      <c r="F11" s="17">
        <v>439809301.21125102</v>
      </c>
      <c r="G11" s="17">
        <v>95721620.229199991</v>
      </c>
      <c r="H11" s="18">
        <f t="shared" si="3"/>
        <v>0</v>
      </c>
      <c r="I11" s="51">
        <v>0</v>
      </c>
      <c r="J11" s="51">
        <v>0</v>
      </c>
      <c r="K11" s="18">
        <f t="shared" si="4"/>
        <v>0</v>
      </c>
      <c r="L11" s="17">
        <v>0</v>
      </c>
      <c r="M11" s="17">
        <v>0</v>
      </c>
      <c r="N11" s="18">
        <f t="shared" si="5"/>
        <v>1261041573.8816881</v>
      </c>
      <c r="O11" s="18">
        <f t="shared" si="6"/>
        <v>1261041573.8816881</v>
      </c>
      <c r="P11" s="17">
        <v>549185464.12591577</v>
      </c>
      <c r="Q11" s="17">
        <v>711856109.75577235</v>
      </c>
      <c r="R11" s="18">
        <f t="shared" si="7"/>
        <v>0</v>
      </c>
      <c r="S11" s="17">
        <v>0</v>
      </c>
      <c r="T11" s="17">
        <v>0</v>
      </c>
      <c r="U11" s="18">
        <f t="shared" si="8"/>
        <v>0</v>
      </c>
      <c r="V11" s="17">
        <v>0</v>
      </c>
      <c r="W11" s="17">
        <v>0</v>
      </c>
      <c r="X11" s="18">
        <f t="shared" si="9"/>
        <v>0</v>
      </c>
      <c r="Y11" s="17">
        <v>0</v>
      </c>
      <c r="Z11" s="17">
        <v>0</v>
      </c>
      <c r="AA11" s="17">
        <v>0</v>
      </c>
      <c r="AB11" s="17">
        <v>0</v>
      </c>
      <c r="AC11" s="18">
        <v>353069889.79731315</v>
      </c>
      <c r="AD11" s="18">
        <v>56318225.890926376</v>
      </c>
      <c r="AE11" s="18">
        <v>59443602.957030103</v>
      </c>
      <c r="AF11" s="18">
        <v>253276053.16083491</v>
      </c>
      <c r="AG11" s="46">
        <f t="shared" si="10"/>
        <v>0</v>
      </c>
      <c r="AH11" s="51">
        <v>0</v>
      </c>
      <c r="AI11" s="18">
        <f t="shared" si="11"/>
        <v>10869863363.122322</v>
      </c>
      <c r="AJ11" s="51">
        <v>8775549255.234663</v>
      </c>
      <c r="AK11" s="51">
        <v>1608756781.4774144</v>
      </c>
      <c r="AL11" s="51">
        <v>485557326.41024303</v>
      </c>
      <c r="AM11" s="18">
        <f t="shared" si="12"/>
        <v>1614896945.0668797</v>
      </c>
      <c r="AN11" s="17">
        <v>474231158</v>
      </c>
      <c r="AO11" s="17">
        <v>338343578</v>
      </c>
      <c r="AP11" s="17">
        <v>802322209.06687963</v>
      </c>
      <c r="AQ11" s="18">
        <v>183671326.51360399</v>
      </c>
      <c r="AR11" s="18">
        <f t="shared" si="13"/>
        <v>0</v>
      </c>
      <c r="AS11" s="51">
        <v>0</v>
      </c>
      <c r="AT11" s="46">
        <v>1231486691.5825</v>
      </c>
      <c r="AU11" s="18">
        <f t="shared" si="14"/>
        <v>843875338</v>
      </c>
      <c r="AV11" s="17">
        <v>296711806</v>
      </c>
      <c r="AW11" s="17">
        <v>547163532</v>
      </c>
      <c r="AX11" s="18">
        <v>0</v>
      </c>
      <c r="AY11" s="18">
        <f t="shared" si="15"/>
        <v>95370674.4809172</v>
      </c>
      <c r="AZ11" s="51">
        <v>0</v>
      </c>
      <c r="BA11" s="17">
        <v>95370674.4809172</v>
      </c>
      <c r="BB11" s="18">
        <f t="shared" si="0"/>
        <v>46065308.926191606</v>
      </c>
      <c r="BC11" s="17">
        <v>41646277.851570003</v>
      </c>
      <c r="BD11" s="17">
        <v>4419031.0746216001</v>
      </c>
      <c r="BE11" s="18">
        <f t="shared" si="16"/>
        <v>0</v>
      </c>
      <c r="BF11" s="51">
        <v>0</v>
      </c>
      <c r="BG11" s="46">
        <v>198285278.2731016</v>
      </c>
      <c r="BH11" s="46">
        <f t="shared" si="17"/>
        <v>22000000</v>
      </c>
      <c r="BI11" s="51">
        <v>0</v>
      </c>
      <c r="BJ11" s="51">
        <v>22000000</v>
      </c>
      <c r="BK11" s="46">
        <v>41934137.141571052</v>
      </c>
      <c r="BL11" s="46">
        <f t="shared" si="18"/>
        <v>4347826.0869565215</v>
      </c>
      <c r="BM11" s="51">
        <v>4347826.0869565215</v>
      </c>
      <c r="BN11" s="18">
        <v>1573914629.7660544</v>
      </c>
      <c r="BO11" s="18">
        <v>559475303.99977839</v>
      </c>
      <c r="BP11" s="18">
        <v>303144359.20857644</v>
      </c>
      <c r="BQ11" s="18">
        <f t="shared" si="19"/>
        <v>0</v>
      </c>
      <c r="BR11" s="51">
        <v>0</v>
      </c>
      <c r="BS11" s="9">
        <f t="shared" si="20"/>
        <v>22337470292.613098</v>
      </c>
      <c r="BT11" s="19">
        <f>SUM(C11,H11,AC11,AI11,AT11,)</f>
        <v>14684878787.818535</v>
      </c>
      <c r="BU11" s="19">
        <f>SUM(C11,H11)</f>
        <v>2230458843.3164001</v>
      </c>
      <c r="BV11" s="19">
        <f>SUM(AC11,AI11,AT11)</f>
        <v>12454419944.502136</v>
      </c>
      <c r="BW11" s="11">
        <f t="shared" si="21"/>
        <v>5575155169.4404297</v>
      </c>
      <c r="BX11" s="20">
        <f>SUM(E11,K11)</f>
        <v>535530921.44045103</v>
      </c>
      <c r="BY11" s="20">
        <f>SUM(AD11,AM11,AU11,BB11,BK11)</f>
        <v>2603089955.025569</v>
      </c>
      <c r="BZ11" s="20">
        <f t="shared" si="22"/>
        <v>0</v>
      </c>
      <c r="CA11" s="12">
        <f t="shared" si="23"/>
        <v>1982065660.8732152</v>
      </c>
      <c r="CB11" s="21">
        <f>SUM(N11,Z11:AB11)</f>
        <v>1261041573.8816881</v>
      </c>
      <c r="CC11" s="21">
        <f>SUM(AE11,AF11,AQ11,AX11,BG11)</f>
        <v>694676260.90457058</v>
      </c>
      <c r="CD11" s="21">
        <f>SUM(BL11,AG11,AR11,AZ11,BH11,BQ11)</f>
        <v>26347826.086956523</v>
      </c>
      <c r="CE11" s="95">
        <f>Y11+BA11</f>
        <v>95370674.4809172</v>
      </c>
      <c r="CF11" s="1"/>
    </row>
    <row r="12" spans="1:84">
      <c r="A12" s="17">
        <v>509</v>
      </c>
      <c r="B12" s="17" t="s">
        <v>25</v>
      </c>
      <c r="C12" s="18">
        <f t="shared" si="1"/>
        <v>1435904740.5613</v>
      </c>
      <c r="D12" s="51">
        <v>1435904740.5613</v>
      </c>
      <c r="E12" s="18">
        <f t="shared" si="2"/>
        <v>1044597491.555764</v>
      </c>
      <c r="F12" s="17">
        <v>749154421.60596395</v>
      </c>
      <c r="G12" s="17">
        <v>295443069.94980001</v>
      </c>
      <c r="H12" s="18">
        <f t="shared" si="3"/>
        <v>127739951.99999</v>
      </c>
      <c r="I12" s="51">
        <v>0</v>
      </c>
      <c r="J12" s="51">
        <v>127739951.99999</v>
      </c>
      <c r="K12" s="18">
        <f t="shared" si="4"/>
        <v>42785318.191598758</v>
      </c>
      <c r="L12" s="17">
        <v>0</v>
      </c>
      <c r="M12" s="17">
        <v>42785318.191598758</v>
      </c>
      <c r="N12" s="18">
        <f t="shared" si="5"/>
        <v>456904256.66814768</v>
      </c>
      <c r="O12" s="18">
        <f t="shared" si="6"/>
        <v>0</v>
      </c>
      <c r="P12" s="17">
        <v>0</v>
      </c>
      <c r="Q12" s="17">
        <v>0</v>
      </c>
      <c r="R12" s="18">
        <f t="shared" si="7"/>
        <v>0</v>
      </c>
      <c r="S12" s="17">
        <v>0</v>
      </c>
      <c r="T12" s="17">
        <v>0</v>
      </c>
      <c r="U12" s="18">
        <f t="shared" si="8"/>
        <v>456904256.66814768</v>
      </c>
      <c r="V12" s="17">
        <v>188512899.92622462</v>
      </c>
      <c r="W12" s="17">
        <v>268391356.74192309</v>
      </c>
      <c r="X12" s="18">
        <f t="shared" si="9"/>
        <v>18468848.261939999</v>
      </c>
      <c r="Y12" s="17">
        <v>0</v>
      </c>
      <c r="Z12" s="17">
        <v>0</v>
      </c>
      <c r="AA12" s="17">
        <v>0</v>
      </c>
      <c r="AB12" s="17">
        <v>18468848.261939999</v>
      </c>
      <c r="AC12" s="18">
        <v>353345175.11077309</v>
      </c>
      <c r="AD12" s="18">
        <v>96706858.869969174</v>
      </c>
      <c r="AE12" s="18">
        <v>96343389.930356413</v>
      </c>
      <c r="AF12" s="18">
        <v>0</v>
      </c>
      <c r="AG12" s="46">
        <f t="shared" si="10"/>
        <v>0</v>
      </c>
      <c r="AH12" s="51">
        <v>0</v>
      </c>
      <c r="AI12" s="18">
        <f t="shared" si="11"/>
        <v>9776108509.2960339</v>
      </c>
      <c r="AJ12" s="51">
        <v>7838776235.6242561</v>
      </c>
      <c r="AK12" s="51">
        <v>1480500649.6763201</v>
      </c>
      <c r="AL12" s="51">
        <v>456831623.99545836</v>
      </c>
      <c r="AM12" s="18">
        <f t="shared" si="12"/>
        <v>2265415196.5448542</v>
      </c>
      <c r="AN12" s="17">
        <v>731824195</v>
      </c>
      <c r="AO12" s="17">
        <v>933882000</v>
      </c>
      <c r="AP12" s="17">
        <v>599709001.5448544</v>
      </c>
      <c r="AQ12" s="18">
        <v>416777802.98758137</v>
      </c>
      <c r="AR12" s="18">
        <f t="shared" si="13"/>
        <v>0</v>
      </c>
      <c r="AS12" s="51">
        <v>0</v>
      </c>
      <c r="AT12" s="46">
        <v>3021507395.7593002</v>
      </c>
      <c r="AU12" s="18">
        <f t="shared" si="14"/>
        <v>329334161.47810084</v>
      </c>
      <c r="AV12" s="17">
        <v>329334161.47810084</v>
      </c>
      <c r="AW12" s="17">
        <v>0</v>
      </c>
      <c r="AX12" s="18">
        <v>0</v>
      </c>
      <c r="AY12" s="18">
        <f t="shared" si="15"/>
        <v>0</v>
      </c>
      <c r="AZ12" s="51">
        <v>0</v>
      </c>
      <c r="BA12" s="17">
        <v>0</v>
      </c>
      <c r="BB12" s="18">
        <f t="shared" si="0"/>
        <v>57204999.233869202</v>
      </c>
      <c r="BC12" s="17">
        <v>44051602.521645002</v>
      </c>
      <c r="BD12" s="17">
        <v>13153396.712224199</v>
      </c>
      <c r="BE12" s="18">
        <f t="shared" si="16"/>
        <v>18000000</v>
      </c>
      <c r="BF12" s="51">
        <v>18000000</v>
      </c>
      <c r="BG12" s="46">
        <v>718053874.92498517</v>
      </c>
      <c r="BH12" s="46">
        <f t="shared" si="17"/>
        <v>22000000</v>
      </c>
      <c r="BI12" s="51">
        <v>0</v>
      </c>
      <c r="BJ12" s="51">
        <v>22000000</v>
      </c>
      <c r="BK12" s="46">
        <v>106944651.95236975</v>
      </c>
      <c r="BL12" s="46">
        <f t="shared" si="18"/>
        <v>4347826.0869565215</v>
      </c>
      <c r="BM12" s="51">
        <v>4347826.0869565215</v>
      </c>
      <c r="BN12" s="18">
        <v>1201272703.0899982</v>
      </c>
      <c r="BO12" s="18">
        <v>351837844.00003344</v>
      </c>
      <c r="BP12" s="18">
        <v>281081910.2932412</v>
      </c>
      <c r="BQ12" s="18">
        <f t="shared" si="19"/>
        <v>430000000</v>
      </c>
      <c r="BR12" s="51">
        <v>430000000</v>
      </c>
      <c r="BS12" s="9">
        <f t="shared" si="20"/>
        <v>22672682906.797161</v>
      </c>
      <c r="BT12" s="19">
        <f>SUM(C12,H12,AC12,AI12,AT12,)</f>
        <v>14714605772.727398</v>
      </c>
      <c r="BU12" s="19">
        <f>SUM(C12,H12)</f>
        <v>1563644692.56129</v>
      </c>
      <c r="BV12" s="19">
        <f>SUM(AC12,AI12,AT12)</f>
        <v>13150961080.166107</v>
      </c>
      <c r="BW12" s="11">
        <f t="shared" si="21"/>
        <v>5795181135.2097979</v>
      </c>
      <c r="BX12" s="20">
        <f>SUM(E12,K12)</f>
        <v>1087382809.7473626</v>
      </c>
      <c r="BY12" s="20">
        <f>SUM(AD12,AM12,AU12,BB12,BK12)</f>
        <v>2855605868.0791631</v>
      </c>
      <c r="BZ12" s="20">
        <f t="shared" si="22"/>
        <v>18000000</v>
      </c>
      <c r="CA12" s="12">
        <f t="shared" si="23"/>
        <v>2162895998.8599672</v>
      </c>
      <c r="CB12" s="21">
        <f>SUM(N12,Z12:AB12)</f>
        <v>475373104.93008769</v>
      </c>
      <c r="CC12" s="21">
        <f>SUM(AE12,AF12,AQ12,AX12,BG12)</f>
        <v>1231175067.8429229</v>
      </c>
      <c r="CD12" s="21">
        <f>SUM(BL12,AG12,AR12,AZ12,BH12,BQ12)</f>
        <v>456347826.0869565</v>
      </c>
      <c r="CE12" s="95">
        <f>Y12+BA12</f>
        <v>0</v>
      </c>
      <c r="CF12" s="1"/>
    </row>
    <row r="13" spans="1:84">
      <c r="A13" s="17">
        <v>510</v>
      </c>
      <c r="B13" s="17" t="s">
        <v>26</v>
      </c>
      <c r="C13" s="18">
        <f t="shared" si="1"/>
        <v>1581455156.5225</v>
      </c>
      <c r="D13" s="51">
        <v>1581455156.5225</v>
      </c>
      <c r="E13" s="18">
        <f t="shared" si="2"/>
        <v>1000109423.797744</v>
      </c>
      <c r="F13" s="17">
        <v>709633275.795344</v>
      </c>
      <c r="G13" s="17">
        <v>290476148.00239998</v>
      </c>
      <c r="H13" s="18">
        <f t="shared" si="3"/>
        <v>129672096.0001</v>
      </c>
      <c r="I13" s="51">
        <v>0</v>
      </c>
      <c r="J13" s="51">
        <v>129672096.0001</v>
      </c>
      <c r="K13" s="18">
        <f t="shared" si="4"/>
        <v>74124929.198509723</v>
      </c>
      <c r="L13" s="17">
        <v>0</v>
      </c>
      <c r="M13" s="17">
        <v>74124929.198509723</v>
      </c>
      <c r="N13" s="18">
        <f t="shared" si="5"/>
        <v>506063998.19267577</v>
      </c>
      <c r="O13" s="18">
        <f t="shared" si="6"/>
        <v>0</v>
      </c>
      <c r="P13" s="17">
        <v>0</v>
      </c>
      <c r="Q13" s="17">
        <v>0</v>
      </c>
      <c r="R13" s="18">
        <f t="shared" si="7"/>
        <v>0</v>
      </c>
      <c r="S13" s="17">
        <v>0</v>
      </c>
      <c r="T13" s="17">
        <v>0</v>
      </c>
      <c r="U13" s="18">
        <f t="shared" si="8"/>
        <v>506063998.19267577</v>
      </c>
      <c r="V13" s="17">
        <v>204964045.65496254</v>
      </c>
      <c r="W13" s="17">
        <v>301099952.53771323</v>
      </c>
      <c r="X13" s="18">
        <f t="shared" si="9"/>
        <v>36849056.950680003</v>
      </c>
      <c r="Y13" s="17">
        <v>0</v>
      </c>
      <c r="Z13" s="17">
        <v>0</v>
      </c>
      <c r="AA13" s="17">
        <v>0</v>
      </c>
      <c r="AB13" s="17">
        <v>36849056.950680003</v>
      </c>
      <c r="AC13" s="18">
        <v>301588086.23123145</v>
      </c>
      <c r="AD13" s="18">
        <v>77956421.250733241</v>
      </c>
      <c r="AE13" s="18">
        <v>76143703.944958121</v>
      </c>
      <c r="AF13" s="18">
        <v>0</v>
      </c>
      <c r="AG13" s="46">
        <f t="shared" si="10"/>
        <v>0</v>
      </c>
      <c r="AH13" s="51">
        <v>0</v>
      </c>
      <c r="AI13" s="18">
        <f t="shared" si="11"/>
        <v>18991685085.88382</v>
      </c>
      <c r="AJ13" s="51">
        <v>14941066247.338379</v>
      </c>
      <c r="AK13" s="51">
        <v>3317409634.5526843</v>
      </c>
      <c r="AL13" s="51">
        <v>733209203.99275541</v>
      </c>
      <c r="AM13" s="18">
        <f t="shared" si="12"/>
        <v>4829872760.6789713</v>
      </c>
      <c r="AN13" s="17">
        <v>1061126758</v>
      </c>
      <c r="AO13" s="17">
        <v>2728866000</v>
      </c>
      <c r="AP13" s="17">
        <v>1039880002.6789715</v>
      </c>
      <c r="AQ13" s="18">
        <v>412946389.8189196</v>
      </c>
      <c r="AR13" s="18">
        <f t="shared" si="13"/>
        <v>315436075.99746001</v>
      </c>
      <c r="AS13" s="51">
        <v>315436075.99746001</v>
      </c>
      <c r="AT13" s="46">
        <v>4201001821.7985001</v>
      </c>
      <c r="AU13" s="18">
        <f t="shared" si="14"/>
        <v>533849519.54220831</v>
      </c>
      <c r="AV13" s="17">
        <v>366557514</v>
      </c>
      <c r="AW13" s="17">
        <v>167292005.54220831</v>
      </c>
      <c r="AX13" s="18">
        <v>0</v>
      </c>
      <c r="AY13" s="18">
        <f t="shared" si="15"/>
        <v>0</v>
      </c>
      <c r="AZ13" s="51">
        <v>0</v>
      </c>
      <c r="BA13" s="17">
        <v>0</v>
      </c>
      <c r="BB13" s="18">
        <f t="shared" si="0"/>
        <v>49811503.924429104</v>
      </c>
      <c r="BC13" s="17">
        <v>37898690.39694</v>
      </c>
      <c r="BD13" s="17">
        <v>11912813.5274891</v>
      </c>
      <c r="BE13" s="18">
        <f t="shared" si="16"/>
        <v>0</v>
      </c>
      <c r="BF13" s="51">
        <v>0</v>
      </c>
      <c r="BG13" s="46">
        <v>660313830.92276847</v>
      </c>
      <c r="BH13" s="46">
        <f t="shared" si="17"/>
        <v>22000000</v>
      </c>
      <c r="BI13" s="51">
        <v>0</v>
      </c>
      <c r="BJ13" s="51">
        <v>22000000</v>
      </c>
      <c r="BK13" s="46">
        <v>77513978.377943337</v>
      </c>
      <c r="BL13" s="46">
        <f t="shared" si="18"/>
        <v>4347826.0869565215</v>
      </c>
      <c r="BM13" s="51">
        <v>4347826.0869565215</v>
      </c>
      <c r="BN13" s="18">
        <v>2549805965.341404</v>
      </c>
      <c r="BO13" s="18">
        <v>576819418.99984825</v>
      </c>
      <c r="BP13" s="18">
        <v>355152004.17608809</v>
      </c>
      <c r="BQ13" s="18">
        <f t="shared" si="19"/>
        <v>0</v>
      </c>
      <c r="BR13" s="51">
        <v>0</v>
      </c>
      <c r="BS13" s="9">
        <f t="shared" si="20"/>
        <v>37364519053.638451</v>
      </c>
      <c r="BT13" s="19">
        <f>SUM(C13,H13,AC13,AI13,AT13,)</f>
        <v>25205402246.43615</v>
      </c>
      <c r="BU13" s="19">
        <f>SUM(C13,H13)</f>
        <v>1711127252.5225999</v>
      </c>
      <c r="BV13" s="19">
        <f>SUM(AC13,AI13,AT13)</f>
        <v>23494274993.913551</v>
      </c>
      <c r="BW13" s="11">
        <f t="shared" si="21"/>
        <v>10125015925.287878</v>
      </c>
      <c r="BX13" s="20">
        <f>SUM(E13,K13)</f>
        <v>1074234352.9962537</v>
      </c>
      <c r="BY13" s="20">
        <f>SUM(AD13,AM13,AU13,BB13,BK13)</f>
        <v>5569004183.7742853</v>
      </c>
      <c r="BZ13" s="20">
        <f t="shared" si="22"/>
        <v>0</v>
      </c>
      <c r="CA13" s="12">
        <f t="shared" si="23"/>
        <v>2034100881.9144182</v>
      </c>
      <c r="CB13" s="21">
        <f>SUM(N13,Z13:AB13)</f>
        <v>542913055.14335573</v>
      </c>
      <c r="CC13" s="21">
        <f>SUM(AE13,AF13,AQ13,AX13,BG13)</f>
        <v>1149403924.6866462</v>
      </c>
      <c r="CD13" s="21">
        <f>SUM(BL13,AG13,AR13,AZ13,BH13,BQ13)</f>
        <v>341783902.08441651</v>
      </c>
      <c r="CE13" s="95">
        <f>Y13+BA13</f>
        <v>0</v>
      </c>
      <c r="CF13" s="1"/>
    </row>
    <row r="14" spans="1:84">
      <c r="A14" s="17">
        <v>511</v>
      </c>
      <c r="B14" s="17" t="s">
        <v>27</v>
      </c>
      <c r="C14" s="18">
        <f t="shared" si="1"/>
        <v>1497119223.6008999</v>
      </c>
      <c r="D14" s="51">
        <v>1497119223.6008999</v>
      </c>
      <c r="E14" s="18">
        <f t="shared" si="2"/>
        <v>716893971.79422796</v>
      </c>
      <c r="F14" s="17">
        <v>537458118.00982797</v>
      </c>
      <c r="G14" s="17">
        <v>179435853.78439999</v>
      </c>
      <c r="H14" s="18">
        <f t="shared" si="3"/>
        <v>401789352.00005001</v>
      </c>
      <c r="I14" s="51">
        <v>0</v>
      </c>
      <c r="J14" s="51">
        <v>401789352.00005001</v>
      </c>
      <c r="K14" s="18">
        <f t="shared" si="4"/>
        <v>409708192.7157442</v>
      </c>
      <c r="L14" s="17">
        <v>0</v>
      </c>
      <c r="M14" s="17">
        <v>409708192.7157442</v>
      </c>
      <c r="N14" s="18">
        <f t="shared" si="5"/>
        <v>255973461.90889299</v>
      </c>
      <c r="O14" s="18">
        <f t="shared" si="6"/>
        <v>0</v>
      </c>
      <c r="P14" s="17">
        <v>0</v>
      </c>
      <c r="Q14" s="17">
        <v>0</v>
      </c>
      <c r="R14" s="18">
        <f t="shared" si="7"/>
        <v>0</v>
      </c>
      <c r="S14" s="17">
        <v>0</v>
      </c>
      <c r="T14" s="17">
        <v>0</v>
      </c>
      <c r="U14" s="18">
        <f t="shared" si="8"/>
        <v>255973461.90889299</v>
      </c>
      <c r="V14" s="17">
        <v>110393482.76862648</v>
      </c>
      <c r="W14" s="17">
        <v>145579979.14026651</v>
      </c>
      <c r="X14" s="18">
        <f t="shared" si="9"/>
        <v>198328883.48574001</v>
      </c>
      <c r="Y14" s="17">
        <v>0</v>
      </c>
      <c r="Z14" s="17">
        <v>0</v>
      </c>
      <c r="AA14" s="17">
        <v>0</v>
      </c>
      <c r="AB14" s="17">
        <v>198328883.48574001</v>
      </c>
      <c r="AC14" s="18">
        <v>315387152.63082618</v>
      </c>
      <c r="AD14" s="18">
        <v>58227309.360405795</v>
      </c>
      <c r="AE14" s="18">
        <v>55722031.959720299</v>
      </c>
      <c r="AF14" s="18">
        <v>0</v>
      </c>
      <c r="AG14" s="46">
        <f t="shared" si="10"/>
        <v>0</v>
      </c>
      <c r="AH14" s="51">
        <v>0</v>
      </c>
      <c r="AI14" s="18">
        <f t="shared" si="11"/>
        <v>14385158155.965343</v>
      </c>
      <c r="AJ14" s="51">
        <v>9222960942.3021774</v>
      </c>
      <c r="AK14" s="51">
        <v>4497334609.6698704</v>
      </c>
      <c r="AL14" s="51">
        <v>664862603.99329543</v>
      </c>
      <c r="AM14" s="18">
        <f t="shared" si="12"/>
        <v>2738163507.7307472</v>
      </c>
      <c r="AN14" s="17">
        <v>594031082</v>
      </c>
      <c r="AO14" s="17">
        <v>1860453000</v>
      </c>
      <c r="AP14" s="17">
        <v>283679425.73074716</v>
      </c>
      <c r="AQ14" s="18">
        <v>341779604.96147174</v>
      </c>
      <c r="AR14" s="18">
        <f t="shared" si="13"/>
        <v>500000000</v>
      </c>
      <c r="AS14" s="51">
        <v>500000000</v>
      </c>
      <c r="AT14" s="46">
        <v>5446174855.7154999</v>
      </c>
      <c r="AU14" s="18">
        <f t="shared" si="14"/>
        <v>424177561.73027474</v>
      </c>
      <c r="AV14" s="17">
        <v>299764391.43660688</v>
      </c>
      <c r="AW14" s="17">
        <v>124413170.29366787</v>
      </c>
      <c r="AX14" s="18">
        <v>0</v>
      </c>
      <c r="AY14" s="18">
        <f t="shared" si="15"/>
        <v>0</v>
      </c>
      <c r="AZ14" s="51">
        <v>0</v>
      </c>
      <c r="BA14" s="17">
        <v>0</v>
      </c>
      <c r="BB14" s="18">
        <f t="shared" si="0"/>
        <v>43703849.803488098</v>
      </c>
      <c r="BC14" s="17">
        <v>35957204.467694998</v>
      </c>
      <c r="BD14" s="17">
        <v>7746645.3357931003</v>
      </c>
      <c r="BE14" s="18">
        <f t="shared" si="16"/>
        <v>0</v>
      </c>
      <c r="BF14" s="51">
        <v>0</v>
      </c>
      <c r="BG14" s="46">
        <v>576471277.42834842</v>
      </c>
      <c r="BH14" s="46">
        <f t="shared" si="17"/>
        <v>22000000</v>
      </c>
      <c r="BI14" s="51">
        <v>0</v>
      </c>
      <c r="BJ14" s="51">
        <v>22000000</v>
      </c>
      <c r="BK14" s="46">
        <v>67580944.52556558</v>
      </c>
      <c r="BL14" s="46">
        <f t="shared" si="18"/>
        <v>4347826.0869565215</v>
      </c>
      <c r="BM14" s="51">
        <v>4347826.0869565215</v>
      </c>
      <c r="BN14" s="18">
        <v>1391517649.7831397</v>
      </c>
      <c r="BO14" s="18">
        <v>1031678578.0001091</v>
      </c>
      <c r="BP14" s="18">
        <v>161636006.30834711</v>
      </c>
      <c r="BQ14" s="18">
        <f t="shared" si="19"/>
        <v>0</v>
      </c>
      <c r="BR14" s="51">
        <v>0</v>
      </c>
      <c r="BS14" s="9">
        <f t="shared" si="20"/>
        <v>31043539397.4958</v>
      </c>
      <c r="BT14" s="19">
        <f>SUM(C14,H14,AC14,AI14,AT14,)</f>
        <v>22045628739.912621</v>
      </c>
      <c r="BU14" s="19">
        <f>SUM(C14,H14)</f>
        <v>1898908575.60095</v>
      </c>
      <c r="BV14" s="19">
        <f>SUM(AC14,AI14,AT14)</f>
        <v>20146720164.311668</v>
      </c>
      <c r="BW14" s="11">
        <f t="shared" si="21"/>
        <v>7043287571.7520475</v>
      </c>
      <c r="BX14" s="20">
        <f>SUM(E14,K14)</f>
        <v>1126602164.5099721</v>
      </c>
      <c r="BY14" s="20">
        <f>SUM(AD14,AM14,AU14,BB14,BK14)</f>
        <v>3331853173.1504817</v>
      </c>
      <c r="BZ14" s="20">
        <f t="shared" si="22"/>
        <v>0</v>
      </c>
      <c r="CA14" s="12">
        <f t="shared" si="23"/>
        <v>1954623085.83113</v>
      </c>
      <c r="CB14" s="21">
        <f>SUM(N14,Z14:AB14)</f>
        <v>454302345.394633</v>
      </c>
      <c r="CC14" s="21">
        <f>SUM(AE14,AF14,AQ14,AX14,BG14)</f>
        <v>973972914.34954047</v>
      </c>
      <c r="CD14" s="21">
        <f>SUM(BL14,AG14,AR14,AZ14,BH14,BQ14)</f>
        <v>526347826.0869565</v>
      </c>
      <c r="CE14" s="95">
        <f>Y14+BA14</f>
        <v>0</v>
      </c>
      <c r="CF14" s="1"/>
    </row>
    <row r="15" spans="1:84">
      <c r="A15" s="17">
        <v>512</v>
      </c>
      <c r="B15" s="17" t="s">
        <v>28</v>
      </c>
      <c r="C15" s="18">
        <f t="shared" si="1"/>
        <v>2610938914.3232999</v>
      </c>
      <c r="D15" s="51">
        <v>2610938914.3232999</v>
      </c>
      <c r="E15" s="18">
        <f t="shared" si="2"/>
        <v>737968768.59757495</v>
      </c>
      <c r="F15" s="17">
        <v>545561078.44397497</v>
      </c>
      <c r="G15" s="17">
        <v>192407690.15360001</v>
      </c>
      <c r="H15" s="18">
        <f t="shared" si="3"/>
        <v>265112891.00002</v>
      </c>
      <c r="I15" s="51">
        <v>0</v>
      </c>
      <c r="J15" s="51">
        <v>265112891.00002</v>
      </c>
      <c r="K15" s="18">
        <f t="shared" si="4"/>
        <v>157931391.97340775</v>
      </c>
      <c r="L15" s="17">
        <v>0</v>
      </c>
      <c r="M15" s="17">
        <v>157931391.97340775</v>
      </c>
      <c r="N15" s="18">
        <f t="shared" si="5"/>
        <v>273513560.95739788</v>
      </c>
      <c r="O15" s="18">
        <f t="shared" si="6"/>
        <v>0</v>
      </c>
      <c r="P15" s="17">
        <v>0</v>
      </c>
      <c r="Q15" s="17">
        <v>0</v>
      </c>
      <c r="R15" s="18">
        <f t="shared" si="7"/>
        <v>0</v>
      </c>
      <c r="S15" s="17">
        <v>0</v>
      </c>
      <c r="T15" s="17">
        <v>0</v>
      </c>
      <c r="U15" s="18">
        <f t="shared" si="8"/>
        <v>273513560.95739788</v>
      </c>
      <c r="V15" s="17">
        <v>109772329.86311179</v>
      </c>
      <c r="W15" s="17">
        <v>163741231.09428608</v>
      </c>
      <c r="X15" s="18">
        <f t="shared" si="9"/>
        <v>71085163.222080007</v>
      </c>
      <c r="Y15" s="17">
        <v>0</v>
      </c>
      <c r="Z15" s="17">
        <v>0</v>
      </c>
      <c r="AA15" s="17">
        <v>0</v>
      </c>
      <c r="AB15" s="17">
        <v>71085163.222080007</v>
      </c>
      <c r="AC15" s="18">
        <v>568307845.42922235</v>
      </c>
      <c r="AD15" s="18">
        <v>55337056.9967051</v>
      </c>
      <c r="AE15" s="18">
        <v>55399061.95995377</v>
      </c>
      <c r="AF15" s="18">
        <v>0</v>
      </c>
      <c r="AG15" s="46">
        <f t="shared" si="10"/>
        <v>0</v>
      </c>
      <c r="AH15" s="51">
        <v>0</v>
      </c>
      <c r="AI15" s="18">
        <f t="shared" si="11"/>
        <v>18551258171.857738</v>
      </c>
      <c r="AJ15" s="51">
        <v>15191114081.628246</v>
      </c>
      <c r="AK15" s="51">
        <v>2883612738.2341976</v>
      </c>
      <c r="AL15" s="51">
        <v>476531351.99529821</v>
      </c>
      <c r="AM15" s="18">
        <f t="shared" si="12"/>
        <v>3641743773.0027795</v>
      </c>
      <c r="AN15" s="17">
        <v>1110233940</v>
      </c>
      <c r="AO15" s="17">
        <v>1365984910</v>
      </c>
      <c r="AP15" s="17">
        <v>1165524923.0027795</v>
      </c>
      <c r="AQ15" s="18">
        <v>329277399.52567834</v>
      </c>
      <c r="AR15" s="18">
        <f t="shared" si="13"/>
        <v>440000000</v>
      </c>
      <c r="AS15" s="51">
        <v>440000000</v>
      </c>
      <c r="AT15" s="46">
        <v>3750040747.3189998</v>
      </c>
      <c r="AU15" s="18">
        <f t="shared" si="14"/>
        <v>663104184</v>
      </c>
      <c r="AV15" s="17">
        <v>317129781</v>
      </c>
      <c r="AW15" s="17">
        <v>345974403</v>
      </c>
      <c r="AX15" s="18">
        <v>0</v>
      </c>
      <c r="AY15" s="18">
        <f t="shared" si="15"/>
        <v>0</v>
      </c>
      <c r="AZ15" s="51">
        <v>0</v>
      </c>
      <c r="BA15" s="17">
        <v>0</v>
      </c>
      <c r="BB15" s="18">
        <f t="shared" si="0"/>
        <v>43137383.298675694</v>
      </c>
      <c r="BC15" s="17">
        <v>36282842.035514995</v>
      </c>
      <c r="BD15" s="17">
        <v>6854541.2631607</v>
      </c>
      <c r="BE15" s="18">
        <f t="shared" si="16"/>
        <v>390000000.00000501</v>
      </c>
      <c r="BF15" s="51">
        <v>390000000.00000501</v>
      </c>
      <c r="BG15" s="46">
        <v>384319136.6341908</v>
      </c>
      <c r="BH15" s="46">
        <f t="shared" si="17"/>
        <v>22000000</v>
      </c>
      <c r="BI15" s="51">
        <v>0</v>
      </c>
      <c r="BJ15" s="51">
        <v>22000000</v>
      </c>
      <c r="BK15" s="46">
        <v>63727585.380604982</v>
      </c>
      <c r="BL15" s="46">
        <f t="shared" si="18"/>
        <v>4347826.0869565215</v>
      </c>
      <c r="BM15" s="51">
        <v>4347826.0869565215</v>
      </c>
      <c r="BN15" s="18">
        <v>2513322066.8603864</v>
      </c>
      <c r="BO15" s="18">
        <v>1039450371.0000904</v>
      </c>
      <c r="BP15" s="18">
        <v>331942974.79527223</v>
      </c>
      <c r="BQ15" s="18">
        <f t="shared" si="19"/>
        <v>26460000</v>
      </c>
      <c r="BR15" s="51">
        <v>26460000</v>
      </c>
      <c r="BS15" s="9">
        <f t="shared" si="20"/>
        <v>36989726274.221046</v>
      </c>
      <c r="BT15" s="19">
        <f>SUM(C15,H15,AC15,AI15,AT15,)</f>
        <v>25745658569.929283</v>
      </c>
      <c r="BU15" s="19">
        <f>SUM(C15,H15)</f>
        <v>2876051805.3233199</v>
      </c>
      <c r="BV15" s="19">
        <f>SUM(AC15,AI15,AT15)</f>
        <v>22869606764.605961</v>
      </c>
      <c r="BW15" s="11">
        <f t="shared" si="21"/>
        <v>9637665555.9055004</v>
      </c>
      <c r="BX15" s="20">
        <f>SUM(E15,K15)</f>
        <v>895900160.57098269</v>
      </c>
      <c r="BY15" s="20">
        <f>SUM(AD15,AM15,AU15,BB15,BK15)</f>
        <v>4467049982.6787653</v>
      </c>
      <c r="BZ15" s="20">
        <f t="shared" si="22"/>
        <v>390000000.00000501</v>
      </c>
      <c r="CA15" s="12">
        <f t="shared" si="23"/>
        <v>1606402148.3862574</v>
      </c>
      <c r="CB15" s="21">
        <f>SUM(N15,Z15:AB15)</f>
        <v>344598724.17947787</v>
      </c>
      <c r="CC15" s="21">
        <f>SUM(AE15,AF15,AQ15,AX15,BG15)</f>
        <v>768995598.11982298</v>
      </c>
      <c r="CD15" s="21">
        <f>SUM(BL15,AG15,AR15,AZ15,BH15,BQ15)</f>
        <v>492807826.0869565</v>
      </c>
      <c r="CE15" s="95">
        <f>Y15+BA15</f>
        <v>0</v>
      </c>
      <c r="CF15" s="1"/>
    </row>
    <row r="16" spans="1:84">
      <c r="A16" s="17">
        <v>513</v>
      </c>
      <c r="B16" s="17" t="s">
        <v>29</v>
      </c>
      <c r="C16" s="18">
        <f t="shared" si="1"/>
        <v>2724520740.4826002</v>
      </c>
      <c r="D16" s="51">
        <v>2724520740.4826002</v>
      </c>
      <c r="E16" s="18">
        <f t="shared" si="2"/>
        <v>905562160.01388609</v>
      </c>
      <c r="F16" s="17">
        <v>649983020.83208609</v>
      </c>
      <c r="G16" s="17">
        <v>255579139.18179998</v>
      </c>
      <c r="H16" s="18">
        <f t="shared" si="3"/>
        <v>462800363.99997997</v>
      </c>
      <c r="I16" s="51">
        <v>0</v>
      </c>
      <c r="J16" s="51">
        <v>462800363.99997997</v>
      </c>
      <c r="K16" s="18">
        <f t="shared" si="4"/>
        <v>447562510.68863052</v>
      </c>
      <c r="L16" s="17">
        <v>0</v>
      </c>
      <c r="M16" s="17">
        <v>447562510.68863052</v>
      </c>
      <c r="N16" s="18">
        <f t="shared" si="5"/>
        <v>1056011613.5851681</v>
      </c>
      <c r="O16" s="18">
        <f t="shared" si="6"/>
        <v>0</v>
      </c>
      <c r="P16" s="17">
        <v>0</v>
      </c>
      <c r="Q16" s="17">
        <v>0</v>
      </c>
      <c r="R16" s="18">
        <f t="shared" si="7"/>
        <v>1056011613.5851681</v>
      </c>
      <c r="S16" s="17">
        <v>425246814.22091538</v>
      </c>
      <c r="T16" s="17">
        <v>630764799.36425281</v>
      </c>
      <c r="U16" s="18">
        <f t="shared" si="8"/>
        <v>0</v>
      </c>
      <c r="V16" s="17">
        <v>0</v>
      </c>
      <c r="W16" s="17">
        <v>0</v>
      </c>
      <c r="X16" s="18">
        <f t="shared" si="9"/>
        <v>198513041.98770002</v>
      </c>
      <c r="Y16" s="17">
        <v>0</v>
      </c>
      <c r="Z16" s="17">
        <v>0</v>
      </c>
      <c r="AA16" s="17">
        <v>0</v>
      </c>
      <c r="AB16" s="17">
        <v>198513041.98770002</v>
      </c>
      <c r="AC16" s="18">
        <v>299111875.19105649</v>
      </c>
      <c r="AD16" s="18">
        <v>75202553.864206731</v>
      </c>
      <c r="AE16" s="18">
        <v>74409025.946212068</v>
      </c>
      <c r="AF16" s="18">
        <v>0</v>
      </c>
      <c r="AG16" s="46">
        <f t="shared" si="10"/>
        <v>0</v>
      </c>
      <c r="AH16" s="51">
        <v>0</v>
      </c>
      <c r="AI16" s="18">
        <f t="shared" si="11"/>
        <v>12123457175.02445</v>
      </c>
      <c r="AJ16" s="51">
        <v>9656747173.673811</v>
      </c>
      <c r="AK16" s="51">
        <v>1946099025.3560383</v>
      </c>
      <c r="AL16" s="51">
        <v>520610975.99460077</v>
      </c>
      <c r="AM16" s="18">
        <f t="shared" si="12"/>
        <v>3337226069.6184268</v>
      </c>
      <c r="AN16" s="17">
        <v>755483707</v>
      </c>
      <c r="AO16" s="17">
        <v>1565304000</v>
      </c>
      <c r="AP16" s="17">
        <v>1016438362.6184267</v>
      </c>
      <c r="AQ16" s="18">
        <v>360979656.96603936</v>
      </c>
      <c r="AR16" s="18">
        <f t="shared" si="13"/>
        <v>620232926.99519002</v>
      </c>
      <c r="AS16" s="51">
        <v>620232926.99519002</v>
      </c>
      <c r="AT16" s="46">
        <v>3488015491.5588999</v>
      </c>
      <c r="AU16" s="18">
        <f t="shared" si="14"/>
        <v>697889748.85286689</v>
      </c>
      <c r="AV16" s="17">
        <v>383476754</v>
      </c>
      <c r="AW16" s="17">
        <v>314412994.85286683</v>
      </c>
      <c r="AX16" s="18">
        <v>0</v>
      </c>
      <c r="AY16" s="18">
        <f t="shared" si="15"/>
        <v>0</v>
      </c>
      <c r="AZ16" s="51">
        <v>0</v>
      </c>
      <c r="BA16" s="17">
        <v>0</v>
      </c>
      <c r="BB16" s="18">
        <f t="shared" si="0"/>
        <v>48293369.7300625</v>
      </c>
      <c r="BC16" s="17">
        <v>38909981.141010001</v>
      </c>
      <c r="BD16" s="17">
        <v>9383388.5890525002</v>
      </c>
      <c r="BE16" s="18">
        <f t="shared" si="16"/>
        <v>0</v>
      </c>
      <c r="BF16" s="51">
        <v>0</v>
      </c>
      <c r="BG16" s="46">
        <v>538037561.3574332</v>
      </c>
      <c r="BH16" s="46">
        <f t="shared" si="17"/>
        <v>22000000</v>
      </c>
      <c r="BI16" s="51">
        <v>0</v>
      </c>
      <c r="BJ16" s="51">
        <v>22000000</v>
      </c>
      <c r="BK16" s="46">
        <v>81865851.34550117</v>
      </c>
      <c r="BL16" s="46">
        <f t="shared" si="18"/>
        <v>4347826.0869565215</v>
      </c>
      <c r="BM16" s="51">
        <v>4347826.0869565215</v>
      </c>
      <c r="BN16" s="18">
        <v>1503765787.9721298</v>
      </c>
      <c r="BO16" s="18">
        <v>489415026.99981916</v>
      </c>
      <c r="BP16" s="18">
        <v>99592940.654634118</v>
      </c>
      <c r="BQ16" s="18">
        <f t="shared" si="19"/>
        <v>30000000</v>
      </c>
      <c r="BR16" s="51">
        <v>30000000</v>
      </c>
      <c r="BS16" s="9">
        <f t="shared" si="20"/>
        <v>29688813318.921844</v>
      </c>
      <c r="BT16" s="19">
        <f>SUM(C16,H16,AC16,AI16,AT16,)</f>
        <v>19097905646.256985</v>
      </c>
      <c r="BU16" s="19">
        <f>SUM(C16,H16)</f>
        <v>3187321104.4825802</v>
      </c>
      <c r="BV16" s="19">
        <f>SUM(AC16,AI16,AT16)</f>
        <v>15910584541.774406</v>
      </c>
      <c r="BW16" s="11">
        <f t="shared" si="21"/>
        <v>7686376019.7401638</v>
      </c>
      <c r="BX16" s="20">
        <f>SUM(E16,K16)</f>
        <v>1353124670.7025166</v>
      </c>
      <c r="BY16" s="20">
        <f>SUM(AD16,AM16,AU16,BB16,BK16)</f>
        <v>4240477593.4110641</v>
      </c>
      <c r="BZ16" s="20">
        <f t="shared" si="22"/>
        <v>0</v>
      </c>
      <c r="CA16" s="12">
        <f t="shared" si="23"/>
        <v>2904531652.9246993</v>
      </c>
      <c r="CB16" s="21">
        <f>SUM(N16,Z16:AB16)</f>
        <v>1254524655.5728681</v>
      </c>
      <c r="CC16" s="21">
        <f>SUM(AE16,AF16,AQ16,AX16,BG16)</f>
        <v>973426244.26968455</v>
      </c>
      <c r="CD16" s="21">
        <f>SUM(BL16,AG16,AR16,AZ16,BH16,BQ16)</f>
        <v>676580753.08214653</v>
      </c>
      <c r="CE16" s="95">
        <f>Y16+BA16</f>
        <v>0</v>
      </c>
      <c r="CF16" s="1"/>
    </row>
    <row r="17" spans="1:84">
      <c r="A17" s="17">
        <v>514</v>
      </c>
      <c r="B17" s="17" t="s">
        <v>30</v>
      </c>
      <c r="C17" s="18">
        <f t="shared" si="1"/>
        <v>1266520223.6812999</v>
      </c>
      <c r="D17" s="51">
        <v>1266520223.6812999</v>
      </c>
      <c r="E17" s="18">
        <f t="shared" si="2"/>
        <v>669181031.81381309</v>
      </c>
      <c r="F17" s="17">
        <v>503134964.66061306</v>
      </c>
      <c r="G17" s="17">
        <v>166046067.1532</v>
      </c>
      <c r="H17" s="18">
        <f t="shared" si="3"/>
        <v>73618727.999981999</v>
      </c>
      <c r="I17" s="51">
        <v>0</v>
      </c>
      <c r="J17" s="51">
        <v>73618727.999981999</v>
      </c>
      <c r="K17" s="18">
        <f t="shared" si="4"/>
        <v>35742708.976618141</v>
      </c>
      <c r="L17" s="17">
        <v>0</v>
      </c>
      <c r="M17" s="17">
        <v>35742708.976618141</v>
      </c>
      <c r="N17" s="18">
        <f t="shared" si="5"/>
        <v>1874882803.4694805</v>
      </c>
      <c r="O17" s="18">
        <f t="shared" si="6"/>
        <v>1874882803.4694805</v>
      </c>
      <c r="P17" s="17">
        <v>770637865.95524549</v>
      </c>
      <c r="Q17" s="17">
        <v>1104244937.514235</v>
      </c>
      <c r="R17" s="18">
        <f t="shared" si="7"/>
        <v>0</v>
      </c>
      <c r="S17" s="17">
        <v>0</v>
      </c>
      <c r="T17" s="17">
        <v>0</v>
      </c>
      <c r="U17" s="18">
        <f t="shared" si="8"/>
        <v>0</v>
      </c>
      <c r="V17" s="17">
        <v>0</v>
      </c>
      <c r="W17" s="17">
        <v>0</v>
      </c>
      <c r="X17" s="18">
        <f t="shared" si="9"/>
        <v>16634125.869899999</v>
      </c>
      <c r="Y17" s="17">
        <v>0</v>
      </c>
      <c r="Z17" s="17">
        <v>0</v>
      </c>
      <c r="AA17" s="17">
        <v>0</v>
      </c>
      <c r="AB17" s="17">
        <v>16634125.869899999</v>
      </c>
      <c r="AC17" s="18">
        <v>342263707.59097773</v>
      </c>
      <c r="AD17" s="18">
        <v>43282775.992224947</v>
      </c>
      <c r="AE17" s="18">
        <v>41838580.969756208</v>
      </c>
      <c r="AF17" s="18">
        <v>512002291.96030152</v>
      </c>
      <c r="AG17" s="46">
        <f t="shared" si="10"/>
        <v>0</v>
      </c>
      <c r="AH17" s="51">
        <v>0</v>
      </c>
      <c r="AI17" s="18">
        <f t="shared" si="11"/>
        <v>6393748035.7799187</v>
      </c>
      <c r="AJ17" s="51">
        <v>5337484955.4631786</v>
      </c>
      <c r="AK17" s="51">
        <v>841433668.3189106</v>
      </c>
      <c r="AL17" s="51">
        <v>214829411.99782953</v>
      </c>
      <c r="AM17" s="18">
        <f t="shared" si="12"/>
        <v>1370568145.3458676</v>
      </c>
      <c r="AN17" s="17">
        <v>597290145</v>
      </c>
      <c r="AO17" s="17">
        <v>639078000</v>
      </c>
      <c r="AP17" s="17">
        <v>134200000.3458676</v>
      </c>
      <c r="AQ17" s="18">
        <v>194977258.05971271</v>
      </c>
      <c r="AR17" s="18">
        <f t="shared" si="13"/>
        <v>88199582</v>
      </c>
      <c r="AS17" s="51">
        <v>88199582</v>
      </c>
      <c r="AT17" s="46">
        <v>1567995276.4795001</v>
      </c>
      <c r="AU17" s="18">
        <f t="shared" si="14"/>
        <v>349321281.53413343</v>
      </c>
      <c r="AV17" s="17">
        <v>200261695</v>
      </c>
      <c r="AW17" s="17">
        <v>149059586.53413346</v>
      </c>
      <c r="AX17" s="18">
        <v>0</v>
      </c>
      <c r="AY17" s="18">
        <f t="shared" si="15"/>
        <v>449999999.99998498</v>
      </c>
      <c r="AZ17" s="51">
        <v>449999999.99998498</v>
      </c>
      <c r="BA17" s="17">
        <v>0</v>
      </c>
      <c r="BB17" s="18">
        <f t="shared" si="0"/>
        <v>42925938.007153302</v>
      </c>
      <c r="BC17" s="17">
        <v>36790266.579075001</v>
      </c>
      <c r="BD17" s="17">
        <v>6135671.4280783003</v>
      </c>
      <c r="BE17" s="18">
        <f t="shared" si="16"/>
        <v>0</v>
      </c>
      <c r="BF17" s="51">
        <v>0</v>
      </c>
      <c r="BG17" s="46">
        <v>376570057.27813077</v>
      </c>
      <c r="BH17" s="46">
        <f t="shared" si="17"/>
        <v>0</v>
      </c>
      <c r="BI17" s="51">
        <v>0</v>
      </c>
      <c r="BJ17" s="51">
        <v>0</v>
      </c>
      <c r="BK17" s="46">
        <v>43393995.696020804</v>
      </c>
      <c r="BL17" s="46">
        <f t="shared" si="18"/>
        <v>4347826.0869565215</v>
      </c>
      <c r="BM17" s="51">
        <v>4347826.0869565215</v>
      </c>
      <c r="BN17" s="18">
        <v>513608971.26245117</v>
      </c>
      <c r="BO17" s="18">
        <v>412658675.00011498</v>
      </c>
      <c r="BP17" s="18">
        <v>282774684.96868372</v>
      </c>
      <c r="BQ17" s="18">
        <f t="shared" si="19"/>
        <v>0</v>
      </c>
      <c r="BR17" s="51">
        <v>0</v>
      </c>
      <c r="BS17" s="9">
        <f t="shared" si="20"/>
        <v>16967056705.822985</v>
      </c>
      <c r="BT17" s="19">
        <f>SUM(C17,H17,AC17,AI17,AT17,)</f>
        <v>9644145971.5316792</v>
      </c>
      <c r="BU17" s="19">
        <f>SUM(C17,H17)</f>
        <v>1340138951.681282</v>
      </c>
      <c r="BV17" s="19">
        <f>SUM(AC17,AI17,AT17)</f>
        <v>8304007019.8503962</v>
      </c>
      <c r="BW17" s="11">
        <f t="shared" si="21"/>
        <v>3763458208.5970812</v>
      </c>
      <c r="BX17" s="20">
        <f>SUM(E17,K17)</f>
        <v>704923740.79043126</v>
      </c>
      <c r="BY17" s="20">
        <f>SUM(AD17,AM17,AU17,BB17,BK17)</f>
        <v>1849492136.5754001</v>
      </c>
      <c r="BZ17" s="20">
        <f t="shared" si="22"/>
        <v>0</v>
      </c>
      <c r="CA17" s="12">
        <f t="shared" si="23"/>
        <v>3559452525.6942234</v>
      </c>
      <c r="CB17" s="21">
        <f>SUM(N17,Z17:AB17)</f>
        <v>1891516929.3393805</v>
      </c>
      <c r="CC17" s="21">
        <f>SUM(AE17,AF17,AQ17,AX17,BG17)</f>
        <v>1125388188.2679012</v>
      </c>
      <c r="CD17" s="21">
        <f>SUM(BL17,AG17,AR17,AZ17,BH17,BQ17)</f>
        <v>542547408.08694148</v>
      </c>
      <c r="CE17" s="95">
        <f>Y17+BA17</f>
        <v>0</v>
      </c>
      <c r="CF17" s="1"/>
    </row>
    <row r="18" spans="1:84">
      <c r="A18" s="17">
        <v>515</v>
      </c>
      <c r="B18" s="17" t="s">
        <v>31</v>
      </c>
      <c r="C18" s="18">
        <f t="shared" si="1"/>
        <v>1085435157.0816</v>
      </c>
      <c r="D18" s="51">
        <v>1085435157.0816</v>
      </c>
      <c r="E18" s="18">
        <f t="shared" si="2"/>
        <v>392723339.50864595</v>
      </c>
      <c r="F18" s="17">
        <v>336351266.84924597</v>
      </c>
      <c r="G18" s="17">
        <v>56372072.659400001</v>
      </c>
      <c r="H18" s="18">
        <f t="shared" si="3"/>
        <v>44746679.999898002</v>
      </c>
      <c r="I18" s="51">
        <v>0</v>
      </c>
      <c r="J18" s="51">
        <v>44746679.999898002</v>
      </c>
      <c r="K18" s="18">
        <f t="shared" si="4"/>
        <v>38911883.123359419</v>
      </c>
      <c r="L18" s="17">
        <v>0</v>
      </c>
      <c r="M18" s="17">
        <v>38911883.123359419</v>
      </c>
      <c r="N18" s="18">
        <f t="shared" si="5"/>
        <v>60394959.436624929</v>
      </c>
      <c r="O18" s="18">
        <f t="shared" si="6"/>
        <v>0</v>
      </c>
      <c r="P18" s="17">
        <v>0</v>
      </c>
      <c r="Q18" s="17">
        <v>0</v>
      </c>
      <c r="R18" s="18">
        <f t="shared" si="7"/>
        <v>0</v>
      </c>
      <c r="S18" s="17">
        <v>0</v>
      </c>
      <c r="T18" s="17">
        <v>0</v>
      </c>
      <c r="U18" s="18">
        <f t="shared" si="8"/>
        <v>60394959.436624929</v>
      </c>
      <c r="V18" s="17">
        <v>29228404.236137014</v>
      </c>
      <c r="W18" s="17">
        <v>31166555.200487919</v>
      </c>
      <c r="X18" s="18">
        <f t="shared" si="9"/>
        <v>14947971.712680001</v>
      </c>
      <c r="Y18" s="17">
        <v>0</v>
      </c>
      <c r="Z18" s="17">
        <v>0</v>
      </c>
      <c r="AA18" s="17">
        <v>0</v>
      </c>
      <c r="AB18" s="17">
        <v>14947971.712680001</v>
      </c>
      <c r="AC18" s="18">
        <v>411413655.86971283</v>
      </c>
      <c r="AD18" s="18">
        <v>40358503.376896255</v>
      </c>
      <c r="AE18" s="18">
        <v>44942463.967512511</v>
      </c>
      <c r="AF18" s="18">
        <v>0</v>
      </c>
      <c r="AG18" s="46">
        <f t="shared" si="10"/>
        <v>0</v>
      </c>
      <c r="AH18" s="51">
        <v>0</v>
      </c>
      <c r="AI18" s="18">
        <f t="shared" si="11"/>
        <v>1506943254.2759008</v>
      </c>
      <c r="AJ18" s="51">
        <v>1068067634.4220022</v>
      </c>
      <c r="AK18" s="51">
        <v>349410948.53440529</v>
      </c>
      <c r="AL18" s="51">
        <v>89464671.319493309</v>
      </c>
      <c r="AM18" s="18">
        <f t="shared" si="12"/>
        <v>380642629.40964895</v>
      </c>
      <c r="AN18" s="17">
        <v>119221629</v>
      </c>
      <c r="AO18" s="17">
        <v>102381000</v>
      </c>
      <c r="AP18" s="17">
        <v>159040000.40964895</v>
      </c>
      <c r="AQ18" s="18">
        <v>73774626.624084771</v>
      </c>
      <c r="AR18" s="18">
        <f t="shared" si="13"/>
        <v>0</v>
      </c>
      <c r="AS18" s="51">
        <v>0</v>
      </c>
      <c r="AT18" s="46">
        <v>1828087148.5838001</v>
      </c>
      <c r="AU18" s="18">
        <f t="shared" si="14"/>
        <v>100566127.29975569</v>
      </c>
      <c r="AV18" s="17">
        <v>100566127.29975569</v>
      </c>
      <c r="AW18" s="17">
        <v>0</v>
      </c>
      <c r="AX18" s="18">
        <v>0</v>
      </c>
      <c r="AY18" s="18">
        <f t="shared" si="15"/>
        <v>0</v>
      </c>
      <c r="AZ18" s="51">
        <v>0</v>
      </c>
      <c r="BA18" s="17">
        <v>0</v>
      </c>
      <c r="BB18" s="18">
        <f t="shared" si="0"/>
        <v>36890513.382038102</v>
      </c>
      <c r="BC18" s="17">
        <v>35386676.575470001</v>
      </c>
      <c r="BD18" s="17">
        <v>1503836.8065680999</v>
      </c>
      <c r="BE18" s="18">
        <f t="shared" si="16"/>
        <v>0</v>
      </c>
      <c r="BF18" s="51">
        <v>0</v>
      </c>
      <c r="BG18" s="46">
        <v>218127978.4685792</v>
      </c>
      <c r="BH18" s="46">
        <f t="shared" si="17"/>
        <v>22000000</v>
      </c>
      <c r="BI18" s="51">
        <v>0</v>
      </c>
      <c r="BJ18" s="51">
        <v>22000000</v>
      </c>
      <c r="BK18" s="46">
        <v>30296541.878933076</v>
      </c>
      <c r="BL18" s="46">
        <f t="shared" si="18"/>
        <v>4347826.0869565215</v>
      </c>
      <c r="BM18" s="51">
        <v>4347826.0869565215</v>
      </c>
      <c r="BN18" s="18">
        <v>169788829.3173517</v>
      </c>
      <c r="BO18" s="18">
        <v>55750366.000105567</v>
      </c>
      <c r="BP18" s="18">
        <v>136266256.63225225</v>
      </c>
      <c r="BQ18" s="18">
        <f t="shared" si="19"/>
        <v>0</v>
      </c>
      <c r="BR18" s="51">
        <v>0</v>
      </c>
      <c r="BS18" s="9">
        <f t="shared" si="20"/>
        <v>6697356712.0363369</v>
      </c>
      <c r="BT18" s="19">
        <f>SUM(C18,H18,AC18,AI18,AT18,)</f>
        <v>4876625895.8109121</v>
      </c>
      <c r="BU18" s="19">
        <f>SUM(C18,H18)</f>
        <v>1130181837.0814979</v>
      </c>
      <c r="BV18" s="19">
        <f>SUM(AC18,AI18,AT18)</f>
        <v>3746444058.729414</v>
      </c>
      <c r="BW18" s="11">
        <f t="shared" si="21"/>
        <v>1382194989.928987</v>
      </c>
      <c r="BX18" s="20">
        <f>SUM(E18,K18)</f>
        <v>431635222.63200539</v>
      </c>
      <c r="BY18" s="20">
        <f>SUM(AD18,AM18,AU18,BB18,BK18)</f>
        <v>588754315.34727204</v>
      </c>
      <c r="BZ18" s="20">
        <f t="shared" si="22"/>
        <v>0</v>
      </c>
      <c r="CA18" s="12">
        <f t="shared" si="23"/>
        <v>438535826.29643792</v>
      </c>
      <c r="CB18" s="21">
        <f>SUM(N18,Z18:AB18)</f>
        <v>75342931.149304926</v>
      </c>
      <c r="CC18" s="21">
        <f>SUM(AE18,AF18,AQ18,AX18,BG18)</f>
        <v>336845069.06017649</v>
      </c>
      <c r="CD18" s="21">
        <f>SUM(BL18,AG18,AR18,AZ18,BH18,BQ18)</f>
        <v>26347826.086956523</v>
      </c>
      <c r="CE18" s="95">
        <f>Y18+BA18</f>
        <v>0</v>
      </c>
      <c r="CF18" s="1"/>
    </row>
    <row r="19" spans="1:84">
      <c r="A19" s="17">
        <v>517</v>
      </c>
      <c r="B19" s="17" t="s">
        <v>32</v>
      </c>
      <c r="C19" s="18">
        <f t="shared" si="1"/>
        <v>2089958532.7224</v>
      </c>
      <c r="D19" s="51">
        <v>2089958532.7224</v>
      </c>
      <c r="E19" s="18">
        <f t="shared" si="2"/>
        <v>955721862.12579095</v>
      </c>
      <c r="F19" s="17">
        <v>685515227.87599099</v>
      </c>
      <c r="G19" s="17">
        <v>270206634.24979997</v>
      </c>
      <c r="H19" s="18">
        <f t="shared" si="3"/>
        <v>61405932.000014</v>
      </c>
      <c r="I19" s="51">
        <v>0</v>
      </c>
      <c r="J19" s="51">
        <v>61405932.000014</v>
      </c>
      <c r="K19" s="18">
        <f t="shared" si="4"/>
        <v>0</v>
      </c>
      <c r="L19" s="17">
        <v>0</v>
      </c>
      <c r="M19" s="17">
        <v>0</v>
      </c>
      <c r="N19" s="18">
        <f t="shared" si="5"/>
        <v>498832128.14600539</v>
      </c>
      <c r="O19" s="18">
        <f t="shared" si="6"/>
        <v>0</v>
      </c>
      <c r="P19" s="17">
        <v>0</v>
      </c>
      <c r="Q19" s="17">
        <v>0</v>
      </c>
      <c r="R19" s="18">
        <f t="shared" si="7"/>
        <v>0</v>
      </c>
      <c r="S19" s="17">
        <v>0</v>
      </c>
      <c r="T19" s="17">
        <v>0</v>
      </c>
      <c r="U19" s="18">
        <f t="shared" si="8"/>
        <v>498832128.14600539</v>
      </c>
      <c r="V19" s="17">
        <v>204596250.92241246</v>
      </c>
      <c r="W19" s="17">
        <v>294235877.22359294</v>
      </c>
      <c r="X19" s="18">
        <f t="shared" si="9"/>
        <v>0</v>
      </c>
      <c r="Y19" s="17">
        <v>0</v>
      </c>
      <c r="Z19" s="17">
        <v>0</v>
      </c>
      <c r="AA19" s="17">
        <v>0</v>
      </c>
      <c r="AB19" s="17">
        <v>0</v>
      </c>
      <c r="AC19" s="18">
        <v>501746223.10968673</v>
      </c>
      <c r="AD19" s="18">
        <v>79887531.040631175</v>
      </c>
      <c r="AE19" s="18">
        <v>78540657.943225443</v>
      </c>
      <c r="AF19" s="18">
        <v>0</v>
      </c>
      <c r="AG19" s="46">
        <f t="shared" si="10"/>
        <v>0</v>
      </c>
      <c r="AH19" s="51">
        <v>0</v>
      </c>
      <c r="AI19" s="18">
        <f t="shared" si="11"/>
        <v>14512064231.365128</v>
      </c>
      <c r="AJ19" s="51">
        <v>12664177202.251066</v>
      </c>
      <c r="AK19" s="51">
        <v>1534329369.1171691</v>
      </c>
      <c r="AL19" s="51">
        <v>313557659.99689364</v>
      </c>
      <c r="AM19" s="18">
        <f t="shared" si="12"/>
        <v>3565572707.4182854</v>
      </c>
      <c r="AN19" s="17">
        <v>997782516</v>
      </c>
      <c r="AO19" s="17">
        <v>2405390191</v>
      </c>
      <c r="AP19" s="17">
        <v>162400000.41828558</v>
      </c>
      <c r="AQ19" s="18">
        <v>391689081.79359055</v>
      </c>
      <c r="AR19" s="18">
        <f t="shared" si="13"/>
        <v>122327511</v>
      </c>
      <c r="AS19" s="51">
        <v>122327511</v>
      </c>
      <c r="AT19" s="46">
        <v>4219034887.1587</v>
      </c>
      <c r="AU19" s="18">
        <f t="shared" si="14"/>
        <v>957531098</v>
      </c>
      <c r="AV19" s="17">
        <v>418618677</v>
      </c>
      <c r="AW19" s="17">
        <v>538912421</v>
      </c>
      <c r="AX19" s="18">
        <v>0</v>
      </c>
      <c r="AY19" s="18">
        <f t="shared" si="15"/>
        <v>0</v>
      </c>
      <c r="AZ19" s="51">
        <v>0</v>
      </c>
      <c r="BA19" s="17">
        <v>0</v>
      </c>
      <c r="BB19" s="18">
        <f t="shared" si="0"/>
        <v>50413349.010841504</v>
      </c>
      <c r="BC19" s="17">
        <v>38833094.605365001</v>
      </c>
      <c r="BD19" s="17">
        <v>11580254.405476499</v>
      </c>
      <c r="BE19" s="18">
        <f t="shared" si="16"/>
        <v>18000000</v>
      </c>
      <c r="BF19" s="51">
        <v>18000000</v>
      </c>
      <c r="BG19" s="46">
        <v>700838675.76105881</v>
      </c>
      <c r="BH19" s="46">
        <f t="shared" si="17"/>
        <v>22000000</v>
      </c>
      <c r="BI19" s="51">
        <v>0</v>
      </c>
      <c r="BJ19" s="51">
        <v>22000000</v>
      </c>
      <c r="BK19" s="46">
        <v>83195642.810675129</v>
      </c>
      <c r="BL19" s="46">
        <f t="shared" si="18"/>
        <v>4347826.0869565215</v>
      </c>
      <c r="BM19" s="51">
        <v>4347826.0869565215</v>
      </c>
      <c r="BN19" s="18">
        <v>2053738968.8729768</v>
      </c>
      <c r="BO19" s="18">
        <v>617159479.99988794</v>
      </c>
      <c r="BP19" s="18">
        <v>77501331.065865755</v>
      </c>
      <c r="BQ19" s="18">
        <f t="shared" si="19"/>
        <v>30000000</v>
      </c>
      <c r="BR19" s="51">
        <v>30000000</v>
      </c>
      <c r="BS19" s="9">
        <f t="shared" si="20"/>
        <v>31691507657.431713</v>
      </c>
      <c r="BT19" s="19">
        <f>SUM(C19,H19,AC19,AI19,AT19,)</f>
        <v>21384209806.355927</v>
      </c>
      <c r="BU19" s="19">
        <f>SUM(C19,H19)</f>
        <v>2151364464.722414</v>
      </c>
      <c r="BV19" s="19">
        <f>SUM(AC19,AI19,AT19)</f>
        <v>19232845341.633514</v>
      </c>
      <c r="BW19" s="11">
        <f t="shared" si="21"/>
        <v>8458721970.3449526</v>
      </c>
      <c r="BX19" s="20">
        <f>SUM(E19,K19)</f>
        <v>955721862.12579095</v>
      </c>
      <c r="BY19" s="20">
        <f>SUM(AD19,AM19,AU19,BB19,BK19)</f>
        <v>4736600328.2804327</v>
      </c>
      <c r="BZ19" s="20">
        <f t="shared" si="22"/>
        <v>18000000</v>
      </c>
      <c r="CA19" s="12">
        <f t="shared" si="23"/>
        <v>1848575880.7308366</v>
      </c>
      <c r="CB19" s="21">
        <f>SUM(N19,Z19:AB19)</f>
        <v>498832128.14600539</v>
      </c>
      <c r="CC19" s="21">
        <f>SUM(AE19,AF19,AQ19,AX19,BG19)</f>
        <v>1171068415.4978747</v>
      </c>
      <c r="CD19" s="21">
        <f>SUM(BL19,AG19,AR19,AZ19,BH19,BQ19)</f>
        <v>178675337.0869565</v>
      </c>
      <c r="CE19" s="95">
        <f>Y19+BA19</f>
        <v>0</v>
      </c>
      <c r="CF19" s="1"/>
    </row>
    <row r="20" spans="1:84">
      <c r="A20" s="17">
        <v>518</v>
      </c>
      <c r="B20" s="17" t="s">
        <v>33</v>
      </c>
      <c r="C20" s="18">
        <f t="shared" si="1"/>
        <v>1565551786.8013</v>
      </c>
      <c r="D20" s="51">
        <v>1565551786.8013</v>
      </c>
      <c r="E20" s="18">
        <f t="shared" si="2"/>
        <v>996028499.51445413</v>
      </c>
      <c r="F20" s="17">
        <v>709635192.56665409</v>
      </c>
      <c r="G20" s="17">
        <v>286393306.94779998</v>
      </c>
      <c r="H20" s="18">
        <f t="shared" si="3"/>
        <v>246807536.00005001</v>
      </c>
      <c r="I20" s="51">
        <v>0</v>
      </c>
      <c r="J20" s="51">
        <v>246807536.00005001</v>
      </c>
      <c r="K20" s="18">
        <f t="shared" si="4"/>
        <v>131344074.97638804</v>
      </c>
      <c r="L20" s="17">
        <v>0</v>
      </c>
      <c r="M20" s="17">
        <v>131344074.97638804</v>
      </c>
      <c r="N20" s="18">
        <f t="shared" si="5"/>
        <v>429825024.5343827</v>
      </c>
      <c r="O20" s="18">
        <f t="shared" si="6"/>
        <v>0</v>
      </c>
      <c r="P20" s="17">
        <v>0</v>
      </c>
      <c r="Q20" s="17">
        <v>0</v>
      </c>
      <c r="R20" s="18">
        <f t="shared" si="7"/>
        <v>0</v>
      </c>
      <c r="S20" s="17">
        <v>0</v>
      </c>
      <c r="T20" s="17">
        <v>0</v>
      </c>
      <c r="U20" s="18">
        <f t="shared" si="8"/>
        <v>429825024.5343827</v>
      </c>
      <c r="V20" s="17">
        <v>170691440.24715355</v>
      </c>
      <c r="W20" s="17">
        <v>259133584.28722918</v>
      </c>
      <c r="X20" s="18">
        <f t="shared" si="9"/>
        <v>61943012.163599998</v>
      </c>
      <c r="Y20" s="17">
        <v>0</v>
      </c>
      <c r="Z20" s="17">
        <v>0</v>
      </c>
      <c r="AA20" s="17">
        <v>0</v>
      </c>
      <c r="AB20" s="17">
        <v>61943012.163599998</v>
      </c>
      <c r="AC20" s="18">
        <v>342348586.5507912</v>
      </c>
      <c r="AD20" s="18">
        <v>68125817.93119216</v>
      </c>
      <c r="AE20" s="18">
        <v>64491120.953381404</v>
      </c>
      <c r="AF20" s="18">
        <v>0</v>
      </c>
      <c r="AG20" s="46">
        <f t="shared" si="10"/>
        <v>0</v>
      </c>
      <c r="AH20" s="51">
        <v>0</v>
      </c>
      <c r="AI20" s="18">
        <f t="shared" si="11"/>
        <v>11457996449.138891</v>
      </c>
      <c r="AJ20" s="51">
        <v>8666069409.1468811</v>
      </c>
      <c r="AK20" s="51">
        <v>2469516955.9950829</v>
      </c>
      <c r="AL20" s="51">
        <v>322410083.9969272</v>
      </c>
      <c r="AM20" s="18">
        <f t="shared" si="12"/>
        <v>1881082027.5981936</v>
      </c>
      <c r="AN20" s="17">
        <v>746587027</v>
      </c>
      <c r="AO20" s="17">
        <v>902295000</v>
      </c>
      <c r="AP20" s="17">
        <v>232200000.59819362</v>
      </c>
      <c r="AQ20" s="18">
        <v>362651389.67899829</v>
      </c>
      <c r="AR20" s="18">
        <f t="shared" si="13"/>
        <v>192567173</v>
      </c>
      <c r="AS20" s="51">
        <v>192567173</v>
      </c>
      <c r="AT20" s="46">
        <v>2862862743.9998999</v>
      </c>
      <c r="AU20" s="18">
        <f t="shared" si="14"/>
        <v>302867935.12335312</v>
      </c>
      <c r="AV20" s="17">
        <v>302867935.12335312</v>
      </c>
      <c r="AW20" s="17">
        <v>0</v>
      </c>
      <c r="AX20" s="18">
        <v>0</v>
      </c>
      <c r="AY20" s="18">
        <f t="shared" si="15"/>
        <v>500000000.00001502</v>
      </c>
      <c r="AZ20" s="51">
        <v>500000000.00001502</v>
      </c>
      <c r="BA20" s="17">
        <v>0</v>
      </c>
      <c r="BB20" s="18">
        <f t="shared" si="0"/>
        <v>51774611.464920603</v>
      </c>
      <c r="BC20" s="17">
        <v>40582659.467655003</v>
      </c>
      <c r="BD20" s="17">
        <v>11191951.9972656</v>
      </c>
      <c r="BE20" s="18">
        <f t="shared" si="16"/>
        <v>16000000</v>
      </c>
      <c r="BF20" s="51">
        <v>16000000</v>
      </c>
      <c r="BG20" s="46">
        <v>552330433.63149393</v>
      </c>
      <c r="BH20" s="46">
        <f t="shared" si="17"/>
        <v>22000000</v>
      </c>
      <c r="BI20" s="51">
        <v>0</v>
      </c>
      <c r="BJ20" s="51">
        <v>22000000</v>
      </c>
      <c r="BK20" s="46">
        <v>68530885.824129954</v>
      </c>
      <c r="BL20" s="46">
        <f t="shared" si="18"/>
        <v>4347826.0869565215</v>
      </c>
      <c r="BM20" s="51">
        <v>4347826.0869565215</v>
      </c>
      <c r="BN20" s="18">
        <v>419487548.07710284</v>
      </c>
      <c r="BO20" s="18">
        <v>279985886.99984717</v>
      </c>
      <c r="BP20" s="18">
        <v>230138101.13440165</v>
      </c>
      <c r="BQ20" s="18">
        <f t="shared" si="19"/>
        <v>0</v>
      </c>
      <c r="BR20" s="51">
        <v>0</v>
      </c>
      <c r="BS20" s="9">
        <f t="shared" si="20"/>
        <v>23111088471.183743</v>
      </c>
      <c r="BT20" s="19">
        <f>SUM(C20,H20,AC20,AI20,AT20,)</f>
        <v>16475567102.490932</v>
      </c>
      <c r="BU20" s="19">
        <f>SUM(C20,H20)</f>
        <v>1812359322.8013501</v>
      </c>
      <c r="BV20" s="19">
        <f>SUM(AC20,AI20,AT20)</f>
        <v>14663207779.689583</v>
      </c>
      <c r="BW20" s="11">
        <f t="shared" si="21"/>
        <v>4445365388.6439829</v>
      </c>
      <c r="BX20" s="20">
        <f>SUM(E20,K20)</f>
        <v>1127372574.4908421</v>
      </c>
      <c r="BY20" s="20">
        <f>SUM(AD20,AM20,AU20,BB20,BK20)</f>
        <v>2372381277.9417896</v>
      </c>
      <c r="BZ20" s="20">
        <f t="shared" si="22"/>
        <v>16000000</v>
      </c>
      <c r="CA20" s="12">
        <f t="shared" si="23"/>
        <v>2190155980.0488281</v>
      </c>
      <c r="CB20" s="21">
        <f>SUM(N20,Z20:AB20)</f>
        <v>491768036.69798267</v>
      </c>
      <c r="CC20" s="21">
        <f>SUM(AE20,AF20,AQ20,AX20,BG20)</f>
        <v>979472944.26387358</v>
      </c>
      <c r="CD20" s="21">
        <f>SUM(BL20,AG20,AR20,AZ20,BH20,BQ20)</f>
        <v>718914999.08697152</v>
      </c>
      <c r="CE20" s="95">
        <f>Y20+BA20</f>
        <v>0</v>
      </c>
      <c r="CF20" s="1"/>
    </row>
    <row r="21" spans="1:84">
      <c r="A21" s="17">
        <v>519</v>
      </c>
      <c r="B21" s="17" t="s">
        <v>34</v>
      </c>
      <c r="C21" s="18">
        <f t="shared" si="1"/>
        <v>1642761402.7839</v>
      </c>
      <c r="D21" s="51">
        <v>1642761402.7839</v>
      </c>
      <c r="E21" s="18">
        <f t="shared" si="2"/>
        <v>744616244.71460605</v>
      </c>
      <c r="F21" s="17">
        <v>577010987.898206</v>
      </c>
      <c r="G21" s="17">
        <v>167605256.81639999</v>
      </c>
      <c r="H21" s="18">
        <f t="shared" si="3"/>
        <v>526520135.99993998</v>
      </c>
      <c r="I21" s="51">
        <v>0</v>
      </c>
      <c r="J21" s="51">
        <v>526520135.99993998</v>
      </c>
      <c r="K21" s="18">
        <f t="shared" si="4"/>
        <v>269385671.31623995</v>
      </c>
      <c r="L21" s="17">
        <v>0</v>
      </c>
      <c r="M21" s="17">
        <v>269385671.31623995</v>
      </c>
      <c r="N21" s="18">
        <f t="shared" si="5"/>
        <v>221437850.94359612</v>
      </c>
      <c r="O21" s="18">
        <f t="shared" si="6"/>
        <v>0</v>
      </c>
      <c r="P21" s="17">
        <v>0</v>
      </c>
      <c r="Q21" s="17">
        <v>0</v>
      </c>
      <c r="R21" s="18">
        <f t="shared" si="7"/>
        <v>0</v>
      </c>
      <c r="S21" s="17">
        <v>0</v>
      </c>
      <c r="T21" s="17">
        <v>0</v>
      </c>
      <c r="U21" s="18">
        <f t="shared" si="8"/>
        <v>221437850.94359612</v>
      </c>
      <c r="V21" s="17">
        <v>86844194.537111655</v>
      </c>
      <c r="W21" s="17">
        <v>134593656.40648445</v>
      </c>
      <c r="X21" s="18">
        <f t="shared" si="9"/>
        <v>125057786.24022</v>
      </c>
      <c r="Y21" s="17">
        <v>0</v>
      </c>
      <c r="Z21" s="17">
        <v>0</v>
      </c>
      <c r="AA21" s="17">
        <v>0</v>
      </c>
      <c r="AB21" s="17">
        <v>125057786.24022</v>
      </c>
      <c r="AC21" s="18">
        <v>587160336.53433681</v>
      </c>
      <c r="AD21" s="18">
        <v>47750974.451148413</v>
      </c>
      <c r="AE21" s="18">
        <v>39857888.971187986</v>
      </c>
      <c r="AF21" s="18">
        <v>0</v>
      </c>
      <c r="AG21" s="46">
        <f t="shared" si="10"/>
        <v>0</v>
      </c>
      <c r="AH21" s="51">
        <v>0</v>
      </c>
      <c r="AI21" s="18">
        <f t="shared" si="11"/>
        <v>11123295449.967613</v>
      </c>
      <c r="AJ21" s="51">
        <v>8474047725.4218092</v>
      </c>
      <c r="AK21" s="51">
        <v>2031516110.2496672</v>
      </c>
      <c r="AL21" s="51">
        <v>617731614.2961359</v>
      </c>
      <c r="AM21" s="18">
        <f t="shared" si="12"/>
        <v>2314713622.1870885</v>
      </c>
      <c r="AN21" s="17">
        <v>607131621</v>
      </c>
      <c r="AO21" s="17">
        <v>1246782000</v>
      </c>
      <c r="AP21" s="17">
        <v>460800001.18708831</v>
      </c>
      <c r="AQ21" s="18">
        <v>270108035.43592608</v>
      </c>
      <c r="AR21" s="18">
        <f t="shared" si="13"/>
        <v>342044288.10012698</v>
      </c>
      <c r="AS21" s="51">
        <v>342044288.10012698</v>
      </c>
      <c r="AT21" s="46">
        <v>4237300818.0917001</v>
      </c>
      <c r="AU21" s="18">
        <f t="shared" si="14"/>
        <v>513706070.88049102</v>
      </c>
      <c r="AV21" s="17">
        <v>237094146.88049105</v>
      </c>
      <c r="AW21" s="17">
        <v>276611924</v>
      </c>
      <c r="AX21" s="18">
        <v>0</v>
      </c>
      <c r="AY21" s="18">
        <f t="shared" si="15"/>
        <v>399999999.99995494</v>
      </c>
      <c r="AZ21" s="51">
        <v>399999999.99995494</v>
      </c>
      <c r="BA21" s="17">
        <v>0</v>
      </c>
      <c r="BB21" s="18">
        <f t="shared" si="0"/>
        <v>51610744.088279396</v>
      </c>
      <c r="BC21" s="17">
        <v>45178642.534994997</v>
      </c>
      <c r="BD21" s="17">
        <v>6432101.5532844001</v>
      </c>
      <c r="BE21" s="18">
        <f t="shared" si="16"/>
        <v>0</v>
      </c>
      <c r="BF21" s="51">
        <v>0</v>
      </c>
      <c r="BG21" s="46">
        <v>333050531.53770441</v>
      </c>
      <c r="BH21" s="46">
        <f t="shared" si="17"/>
        <v>22000000</v>
      </c>
      <c r="BI21" s="51">
        <v>0</v>
      </c>
      <c r="BJ21" s="51">
        <v>22000000</v>
      </c>
      <c r="BK21" s="46">
        <v>58865288.430831984</v>
      </c>
      <c r="BL21" s="46">
        <f t="shared" si="18"/>
        <v>4347826.0869565215</v>
      </c>
      <c r="BM21" s="51">
        <v>4347826.0869565215</v>
      </c>
      <c r="BN21" s="18">
        <v>720227579.36534691</v>
      </c>
      <c r="BO21" s="18">
        <v>364167285.99980813</v>
      </c>
      <c r="BP21" s="18">
        <v>297084466.05008698</v>
      </c>
      <c r="BQ21" s="18">
        <f t="shared" si="19"/>
        <v>30000000</v>
      </c>
      <c r="BR21" s="51">
        <v>30000000</v>
      </c>
      <c r="BS21" s="9">
        <f t="shared" si="20"/>
        <v>25287070298.177094</v>
      </c>
      <c r="BT21" s="19">
        <f>SUM(C21,H21,AC21,AI21,AT21,)</f>
        <v>18117038143.377491</v>
      </c>
      <c r="BU21" s="19">
        <f>SUM(C21,H21)</f>
        <v>2169281538.7838402</v>
      </c>
      <c r="BV21" s="19">
        <f>SUM(AC21,AI21,AT21)</f>
        <v>15947756604.593649</v>
      </c>
      <c r="BW21" s="11">
        <f t="shared" si="21"/>
        <v>5382127947.4839277</v>
      </c>
      <c r="BX21" s="20">
        <f>SUM(E21,K21)</f>
        <v>1014001916.030846</v>
      </c>
      <c r="BY21" s="20">
        <f>SUM(AD21,AM21,AU21,BB21,BK21)</f>
        <v>2986646700.0378394</v>
      </c>
      <c r="BZ21" s="20">
        <f t="shared" si="22"/>
        <v>0</v>
      </c>
      <c r="CA21" s="12">
        <f t="shared" si="23"/>
        <v>1787904207.3156731</v>
      </c>
      <c r="CB21" s="21">
        <f>SUM(N21,Z21:AB21)</f>
        <v>346495637.18381613</v>
      </c>
      <c r="CC21" s="21">
        <f>SUM(AE21,AF21,AQ21,AX21,BG21)</f>
        <v>643016455.9448185</v>
      </c>
      <c r="CD21" s="21">
        <f>SUM(BL21,AG21,AR21,AZ21,BH21,BQ21)</f>
        <v>798392114.18703842</v>
      </c>
      <c r="CE21" s="95">
        <f>Y21+BA21</f>
        <v>0</v>
      </c>
      <c r="CF21" s="1"/>
    </row>
    <row r="22" spans="1:84">
      <c r="A22" s="17">
        <v>520</v>
      </c>
      <c r="B22" s="17" t="s">
        <v>35</v>
      </c>
      <c r="C22" s="18">
        <f t="shared" si="1"/>
        <v>1558070666.0418</v>
      </c>
      <c r="D22" s="51">
        <v>1558070666.0418</v>
      </c>
      <c r="E22" s="18">
        <f t="shared" si="2"/>
        <v>424916497.814937</v>
      </c>
      <c r="F22" s="17">
        <v>345027934.772937</v>
      </c>
      <c r="G22" s="17">
        <v>79888563.041999996</v>
      </c>
      <c r="H22" s="18">
        <f t="shared" si="3"/>
        <v>151128467.99992001</v>
      </c>
      <c r="I22" s="51">
        <v>0</v>
      </c>
      <c r="J22" s="51">
        <v>151128467.99992001</v>
      </c>
      <c r="K22" s="18">
        <f t="shared" si="4"/>
        <v>0</v>
      </c>
      <c r="L22" s="17">
        <v>0</v>
      </c>
      <c r="M22" s="17">
        <v>0</v>
      </c>
      <c r="N22" s="18">
        <f t="shared" si="5"/>
        <v>670126512.6299696</v>
      </c>
      <c r="O22" s="18">
        <f t="shared" si="6"/>
        <v>670126512.6299696</v>
      </c>
      <c r="P22" s="17">
        <v>262881851.48233998</v>
      </c>
      <c r="Q22" s="17">
        <v>407244661.14762962</v>
      </c>
      <c r="R22" s="18">
        <f t="shared" si="7"/>
        <v>0</v>
      </c>
      <c r="S22" s="17">
        <v>0</v>
      </c>
      <c r="T22" s="17">
        <v>0</v>
      </c>
      <c r="U22" s="18">
        <f t="shared" si="8"/>
        <v>0</v>
      </c>
      <c r="V22" s="17">
        <v>0</v>
      </c>
      <c r="W22" s="17">
        <v>0</v>
      </c>
      <c r="X22" s="18">
        <f t="shared" si="9"/>
        <v>0</v>
      </c>
      <c r="Y22" s="17">
        <v>0</v>
      </c>
      <c r="Z22" s="17">
        <v>0</v>
      </c>
      <c r="AA22" s="17">
        <v>0</v>
      </c>
      <c r="AB22" s="17">
        <v>0</v>
      </c>
      <c r="AC22" s="18">
        <v>284488199.19107968</v>
      </c>
      <c r="AD22" s="18">
        <v>15192316.443887098</v>
      </c>
      <c r="AE22" s="18">
        <v>14370274.989612183</v>
      </c>
      <c r="AF22" s="18">
        <v>0</v>
      </c>
      <c r="AG22" s="46">
        <f t="shared" si="10"/>
        <v>0</v>
      </c>
      <c r="AH22" s="51">
        <v>0</v>
      </c>
      <c r="AI22" s="18">
        <f t="shared" si="11"/>
        <v>2954371254.1598415</v>
      </c>
      <c r="AJ22" s="51">
        <v>2126265169.3629696</v>
      </c>
      <c r="AK22" s="51">
        <v>590862880.79941893</v>
      </c>
      <c r="AL22" s="51">
        <v>237243203.99745253</v>
      </c>
      <c r="AM22" s="18">
        <f t="shared" si="12"/>
        <v>477488764</v>
      </c>
      <c r="AN22" s="17">
        <v>152592020</v>
      </c>
      <c r="AO22" s="17">
        <v>324896744</v>
      </c>
      <c r="AP22" s="17">
        <v>0</v>
      </c>
      <c r="AQ22" s="18">
        <v>93141344.935711935</v>
      </c>
      <c r="AR22" s="18">
        <f t="shared" si="13"/>
        <v>0</v>
      </c>
      <c r="AS22" s="51">
        <v>0</v>
      </c>
      <c r="AT22" s="46">
        <v>2465973300.8789001</v>
      </c>
      <c r="AU22" s="18">
        <f t="shared" si="14"/>
        <v>203377204.71684706</v>
      </c>
      <c r="AV22" s="17">
        <v>65800535.716847055</v>
      </c>
      <c r="AW22" s="17">
        <v>137576669</v>
      </c>
      <c r="AX22" s="18">
        <v>0</v>
      </c>
      <c r="AY22" s="18">
        <f t="shared" si="15"/>
        <v>322143411.49588418</v>
      </c>
      <c r="AZ22" s="51">
        <v>299999999.99998999</v>
      </c>
      <c r="BA22" s="17">
        <v>22143411.495894194</v>
      </c>
      <c r="BB22" s="18">
        <f t="shared" si="0"/>
        <v>34809332.278429203</v>
      </c>
      <c r="BC22" s="17">
        <v>33307888.106474999</v>
      </c>
      <c r="BD22" s="17">
        <v>1501444.1719541999</v>
      </c>
      <c r="BE22" s="18">
        <f t="shared" si="16"/>
        <v>0</v>
      </c>
      <c r="BF22" s="51">
        <v>0</v>
      </c>
      <c r="BG22" s="46">
        <v>209757636.32671681</v>
      </c>
      <c r="BH22" s="46">
        <f t="shared" si="17"/>
        <v>22000000</v>
      </c>
      <c r="BI22" s="51">
        <v>0</v>
      </c>
      <c r="BJ22" s="51">
        <v>22000000</v>
      </c>
      <c r="BK22" s="46">
        <v>15974265.90533185</v>
      </c>
      <c r="BL22" s="46">
        <f t="shared" si="18"/>
        <v>4347826.0869565215</v>
      </c>
      <c r="BM22" s="51">
        <v>4347826.0869565215</v>
      </c>
      <c r="BN22" s="18">
        <v>880318313.07718492</v>
      </c>
      <c r="BO22" s="18">
        <v>168120914.99986228</v>
      </c>
      <c r="BP22" s="18">
        <v>263884708.77821341</v>
      </c>
      <c r="BQ22" s="18">
        <f t="shared" si="19"/>
        <v>0</v>
      </c>
      <c r="BR22" s="51">
        <v>0</v>
      </c>
      <c r="BS22" s="9">
        <f t="shared" si="20"/>
        <v>11234001212.751085</v>
      </c>
      <c r="BT22" s="19">
        <f>SUM(C22,H22,AC22,AI22,AT22,)</f>
        <v>7414031888.2715416</v>
      </c>
      <c r="BU22" s="19">
        <f>SUM(C22,H22)</f>
        <v>1709199134.0417199</v>
      </c>
      <c r="BV22" s="19">
        <f>SUM(AC22,AI22,AT22)</f>
        <v>5704832754.2298212</v>
      </c>
      <c r="BW22" s="11">
        <f t="shared" si="21"/>
        <v>2484082318.0146933</v>
      </c>
      <c r="BX22" s="20">
        <f>SUM(E22,K22)</f>
        <v>424916497.814937</v>
      </c>
      <c r="BY22" s="20">
        <f>SUM(AD22,AM22,AU22,BB22,BK22)</f>
        <v>746841883.34449518</v>
      </c>
      <c r="BZ22" s="20">
        <f t="shared" si="22"/>
        <v>0</v>
      </c>
      <c r="CA22" s="12">
        <f t="shared" si="23"/>
        <v>1313743594.9689569</v>
      </c>
      <c r="CB22" s="21">
        <f>SUM(N22,Z22:AB22)</f>
        <v>670126512.6299696</v>
      </c>
      <c r="CC22" s="21">
        <f>SUM(AE22,AF22,AQ22,AX22,BG22)</f>
        <v>317269256.25204092</v>
      </c>
      <c r="CD22" s="21">
        <f>SUM(BL22,AG22,AR22,AZ22,BH22,BQ22)</f>
        <v>326347826.08694649</v>
      </c>
      <c r="CE22" s="95">
        <f>Y22+BA22</f>
        <v>22143411.495894194</v>
      </c>
      <c r="CF22" s="1"/>
    </row>
    <row r="23" spans="1:84">
      <c r="A23" s="17">
        <v>521</v>
      </c>
      <c r="B23" s="17" t="s">
        <v>36</v>
      </c>
      <c r="C23" s="18">
        <f t="shared" si="1"/>
        <v>2540622663.1230001</v>
      </c>
      <c r="D23" s="51">
        <v>2540622663.1230001</v>
      </c>
      <c r="E23" s="18">
        <f t="shared" si="2"/>
        <v>1250987213.3394721</v>
      </c>
      <c r="F23" s="17">
        <v>863985745.05047202</v>
      </c>
      <c r="G23" s="17">
        <v>387001468.28900003</v>
      </c>
      <c r="H23" s="18">
        <f t="shared" si="3"/>
        <v>656283824.00009</v>
      </c>
      <c r="I23" s="51">
        <v>0</v>
      </c>
      <c r="J23" s="51">
        <v>656283824.00009</v>
      </c>
      <c r="K23" s="18">
        <f t="shared" si="4"/>
        <v>358119026.12118304</v>
      </c>
      <c r="L23" s="17">
        <v>0</v>
      </c>
      <c r="M23" s="17">
        <v>358119026.12118304</v>
      </c>
      <c r="N23" s="18">
        <f t="shared" si="5"/>
        <v>2095749986.0743675</v>
      </c>
      <c r="O23" s="18">
        <f t="shared" si="6"/>
        <v>0</v>
      </c>
      <c r="P23" s="17">
        <v>0</v>
      </c>
      <c r="Q23" s="17">
        <v>0</v>
      </c>
      <c r="R23" s="18">
        <f t="shared" si="7"/>
        <v>2095749986.0743675</v>
      </c>
      <c r="S23" s="17">
        <v>824743148.56853378</v>
      </c>
      <c r="T23" s="17">
        <v>1271006837.5058336</v>
      </c>
      <c r="U23" s="18">
        <f t="shared" si="8"/>
        <v>0</v>
      </c>
      <c r="V23" s="17">
        <v>0</v>
      </c>
      <c r="W23" s="17">
        <v>0</v>
      </c>
      <c r="X23" s="18">
        <f t="shared" si="9"/>
        <v>183902636.43875998</v>
      </c>
      <c r="Y23" s="17">
        <v>0</v>
      </c>
      <c r="Z23" s="17">
        <v>0</v>
      </c>
      <c r="AA23" s="17">
        <v>0</v>
      </c>
      <c r="AB23" s="17">
        <v>183902636.43875998</v>
      </c>
      <c r="AC23" s="18">
        <v>503514431.2698018</v>
      </c>
      <c r="AD23" s="18">
        <v>120521597.38882418</v>
      </c>
      <c r="AE23" s="18">
        <v>121042622.91250212</v>
      </c>
      <c r="AF23" s="18">
        <v>0</v>
      </c>
      <c r="AG23" s="46">
        <f t="shared" si="10"/>
        <v>0</v>
      </c>
      <c r="AH23" s="51">
        <v>0</v>
      </c>
      <c r="AI23" s="18">
        <f t="shared" si="11"/>
        <v>22700815815.04538</v>
      </c>
      <c r="AJ23" s="51">
        <v>19275354537.533871</v>
      </c>
      <c r="AK23" s="51">
        <v>3196561997.5137663</v>
      </c>
      <c r="AL23" s="51">
        <v>228899279.99773997</v>
      </c>
      <c r="AM23" s="18">
        <f t="shared" si="12"/>
        <v>4533125590.761261</v>
      </c>
      <c r="AN23" s="17">
        <v>1352168789</v>
      </c>
      <c r="AO23" s="17">
        <v>2497290000</v>
      </c>
      <c r="AP23" s="17">
        <v>683666801.76126122</v>
      </c>
      <c r="AQ23" s="18">
        <v>537571141.97817039</v>
      </c>
      <c r="AR23" s="18">
        <f t="shared" si="13"/>
        <v>630710400.99607003</v>
      </c>
      <c r="AS23" s="51">
        <v>630710400.99607003</v>
      </c>
      <c r="AT23" s="46">
        <v>6459425201.2363005</v>
      </c>
      <c r="AU23" s="18">
        <f t="shared" si="14"/>
        <v>1251537640</v>
      </c>
      <c r="AV23" s="17">
        <v>544996310</v>
      </c>
      <c r="AW23" s="17">
        <v>706541330</v>
      </c>
      <c r="AX23" s="18">
        <v>0</v>
      </c>
      <c r="AY23" s="18">
        <f t="shared" si="15"/>
        <v>0</v>
      </c>
      <c r="AZ23" s="51">
        <v>0</v>
      </c>
      <c r="BA23" s="17">
        <v>0</v>
      </c>
      <c r="BB23" s="18">
        <f t="shared" si="0"/>
        <v>57694288.218455806</v>
      </c>
      <c r="BC23" s="17">
        <v>42851872.993770003</v>
      </c>
      <c r="BD23" s="17">
        <v>14842415.224685799</v>
      </c>
      <c r="BE23" s="18">
        <f t="shared" si="16"/>
        <v>0</v>
      </c>
      <c r="BF23" s="51">
        <v>0</v>
      </c>
      <c r="BG23" s="46">
        <v>679427159.59409761</v>
      </c>
      <c r="BH23" s="46">
        <f t="shared" si="17"/>
        <v>22000000</v>
      </c>
      <c r="BI23" s="51">
        <v>0</v>
      </c>
      <c r="BJ23" s="51">
        <v>22000000</v>
      </c>
      <c r="BK23" s="46">
        <v>152506074.28918663</v>
      </c>
      <c r="BL23" s="46">
        <f t="shared" si="18"/>
        <v>4347826.0869565215</v>
      </c>
      <c r="BM23" s="51">
        <v>4347826.0869565215</v>
      </c>
      <c r="BN23" s="18">
        <v>1112417228.9274542</v>
      </c>
      <c r="BO23" s="18">
        <v>786352303.00013542</v>
      </c>
      <c r="BP23" s="18">
        <v>311501324.31894225</v>
      </c>
      <c r="BQ23" s="18">
        <f t="shared" si="19"/>
        <v>30000000</v>
      </c>
      <c r="BR23" s="51">
        <v>30000000</v>
      </c>
      <c r="BS23" s="9">
        <f t="shared" si="20"/>
        <v>47100175995.120415</v>
      </c>
      <c r="BT23" s="19">
        <f>SUM(C23,H23,AC23,AI23,AT23,)</f>
        <v>32860661934.674572</v>
      </c>
      <c r="BU23" s="19">
        <f>SUM(C23,H23)</f>
        <v>3196906487.1230903</v>
      </c>
      <c r="BV23" s="19">
        <f>SUM(AC23,AI23,AT23)</f>
        <v>29663755447.551483</v>
      </c>
      <c r="BW23" s="11">
        <f t="shared" si="21"/>
        <v>9934762286.3649158</v>
      </c>
      <c r="BX23" s="20">
        <f>SUM(E23,K23)</f>
        <v>1609106239.4606552</v>
      </c>
      <c r="BY23" s="20">
        <f>SUM(AD23,AM23,AU23,BB23,BK23)</f>
        <v>6115385190.6577282</v>
      </c>
      <c r="BZ23" s="20">
        <f t="shared" si="22"/>
        <v>0</v>
      </c>
      <c r="CA23" s="12">
        <f t="shared" si="23"/>
        <v>4304751774.080924</v>
      </c>
      <c r="CB23" s="21">
        <f>SUM(N23,Z23:AB23)</f>
        <v>2279652622.5131273</v>
      </c>
      <c r="CC23" s="21">
        <f>SUM(AE23,AF23,AQ23,AX23,BG23)</f>
        <v>1338040924.4847703</v>
      </c>
      <c r="CD23" s="21">
        <f>SUM(BL23,AG23,AR23,AZ23,BH23,BQ23)</f>
        <v>687058227.08302653</v>
      </c>
      <c r="CE23" s="95">
        <f>Y23+BA23</f>
        <v>0</v>
      </c>
      <c r="CF23" s="1"/>
    </row>
    <row r="24" spans="1:84">
      <c r="A24" s="17">
        <v>522</v>
      </c>
      <c r="B24" s="17" t="s">
        <v>37</v>
      </c>
      <c r="C24" s="18">
        <f t="shared" si="1"/>
        <v>1421086604.2811999</v>
      </c>
      <c r="D24" s="51">
        <v>1421086604.2811999</v>
      </c>
      <c r="E24" s="18">
        <f t="shared" si="2"/>
        <v>574558165.60609996</v>
      </c>
      <c r="F24" s="17">
        <v>447202601.3865</v>
      </c>
      <c r="G24" s="17">
        <v>127355564.21960001</v>
      </c>
      <c r="H24" s="18">
        <f t="shared" si="3"/>
        <v>57976524.000001997</v>
      </c>
      <c r="I24" s="51">
        <v>0</v>
      </c>
      <c r="J24" s="51">
        <v>57976524.000001997</v>
      </c>
      <c r="K24" s="18">
        <f t="shared" si="4"/>
        <v>46306622.799089067</v>
      </c>
      <c r="L24" s="17">
        <v>0</v>
      </c>
      <c r="M24" s="17">
        <v>46306622.799089067</v>
      </c>
      <c r="N24" s="18">
        <f t="shared" si="5"/>
        <v>1455455001.9067454</v>
      </c>
      <c r="O24" s="18">
        <f t="shared" si="6"/>
        <v>1455455001.9067454</v>
      </c>
      <c r="P24" s="17">
        <v>607776648.13699687</v>
      </c>
      <c r="Q24" s="17">
        <v>847678353.76974845</v>
      </c>
      <c r="R24" s="18">
        <f t="shared" si="7"/>
        <v>0</v>
      </c>
      <c r="S24" s="17">
        <v>0</v>
      </c>
      <c r="T24" s="17">
        <v>0</v>
      </c>
      <c r="U24" s="18">
        <f t="shared" si="8"/>
        <v>0</v>
      </c>
      <c r="V24" s="17">
        <v>0</v>
      </c>
      <c r="W24" s="17">
        <v>0</v>
      </c>
      <c r="X24" s="18">
        <f t="shared" si="9"/>
        <v>23588167.1745</v>
      </c>
      <c r="Y24" s="17">
        <v>0</v>
      </c>
      <c r="Z24" s="17">
        <v>0</v>
      </c>
      <c r="AA24" s="17">
        <v>0</v>
      </c>
      <c r="AB24" s="17">
        <v>23588167.1745</v>
      </c>
      <c r="AC24" s="18">
        <v>181652173.91184554</v>
      </c>
      <c r="AD24" s="18">
        <v>38865670.89559</v>
      </c>
      <c r="AE24" s="18">
        <v>37695162.972751357</v>
      </c>
      <c r="AF24" s="18">
        <v>512002291.96030152</v>
      </c>
      <c r="AG24" s="46">
        <f t="shared" si="10"/>
        <v>0</v>
      </c>
      <c r="AH24" s="51">
        <v>0</v>
      </c>
      <c r="AI24" s="18">
        <f t="shared" si="11"/>
        <v>5733389842.0863771</v>
      </c>
      <c r="AJ24" s="51">
        <v>4691044687.2102365</v>
      </c>
      <c r="AK24" s="51">
        <v>874854338.87772226</v>
      </c>
      <c r="AL24" s="51">
        <v>167490815.99841747</v>
      </c>
      <c r="AM24" s="18">
        <f t="shared" si="12"/>
        <v>974083301.25232601</v>
      </c>
      <c r="AN24" s="17">
        <v>484016301</v>
      </c>
      <c r="AO24" s="17">
        <v>392067000</v>
      </c>
      <c r="AP24" s="17">
        <v>98000000.252326027</v>
      </c>
      <c r="AQ24" s="18">
        <v>160724442.50857082</v>
      </c>
      <c r="AR24" s="18">
        <f t="shared" si="13"/>
        <v>231999999.99937898</v>
      </c>
      <c r="AS24" s="51">
        <v>231999999.99937898</v>
      </c>
      <c r="AT24" s="46">
        <v>2198172680.1192002</v>
      </c>
      <c r="AU24" s="18">
        <f t="shared" si="14"/>
        <v>288721886.52207172</v>
      </c>
      <c r="AV24" s="17">
        <v>179471891</v>
      </c>
      <c r="AW24" s="17">
        <v>109249995.52207172</v>
      </c>
      <c r="AX24" s="18">
        <v>0</v>
      </c>
      <c r="AY24" s="18">
        <f t="shared" si="15"/>
        <v>15797909.161983941</v>
      </c>
      <c r="AZ24" s="51">
        <v>0</v>
      </c>
      <c r="BA24" s="17">
        <v>15797909.161983941</v>
      </c>
      <c r="BB24" s="18">
        <f t="shared" si="0"/>
        <v>43249301.384014904</v>
      </c>
      <c r="BC24" s="17">
        <v>38443420.675980002</v>
      </c>
      <c r="BD24" s="17">
        <v>4805880.7080349</v>
      </c>
      <c r="BE24" s="18">
        <f t="shared" si="16"/>
        <v>0</v>
      </c>
      <c r="BF24" s="51">
        <v>0</v>
      </c>
      <c r="BG24" s="46">
        <v>225864693.93073878</v>
      </c>
      <c r="BH24" s="46">
        <f t="shared" si="17"/>
        <v>0</v>
      </c>
      <c r="BI24" s="51">
        <v>0</v>
      </c>
      <c r="BJ24" s="51">
        <v>0</v>
      </c>
      <c r="BK24" s="46">
        <v>41733427.991363138</v>
      </c>
      <c r="BL24" s="46">
        <f t="shared" si="18"/>
        <v>4347826.0869565215</v>
      </c>
      <c r="BM24" s="51">
        <v>4347826.0869565215</v>
      </c>
      <c r="BN24" s="18">
        <v>707317437.83057487</v>
      </c>
      <c r="BO24" s="18">
        <v>258887358.99986321</v>
      </c>
      <c r="BP24" s="18">
        <v>295444015.60049492</v>
      </c>
      <c r="BQ24" s="18">
        <f t="shared" si="19"/>
        <v>30000000</v>
      </c>
      <c r="BR24" s="51">
        <v>30000000</v>
      </c>
      <c r="BS24" s="9">
        <f t="shared" si="20"/>
        <v>15558920508.982038</v>
      </c>
      <c r="BT24" s="19">
        <f>SUM(C24,H24,AC24,AI24,AT24,)</f>
        <v>9592277824.3986244</v>
      </c>
      <c r="BU24" s="19">
        <f>SUM(C24,H24)</f>
        <v>1479063128.2812018</v>
      </c>
      <c r="BV24" s="19">
        <f>SUM(AC24,AI24,AT24)</f>
        <v>8113214696.1174221</v>
      </c>
      <c r="BW24" s="11">
        <f t="shared" si="21"/>
        <v>3269167188.8814874</v>
      </c>
      <c r="BX24" s="20">
        <f>SUM(E24,K24)</f>
        <v>620864788.40518904</v>
      </c>
      <c r="BY24" s="20">
        <f>SUM(AD24,AM24,AU24,BB24,BK24)</f>
        <v>1386653588.0453656</v>
      </c>
      <c r="BZ24" s="20">
        <f t="shared" si="22"/>
        <v>0</v>
      </c>
      <c r="CA24" s="12">
        <f t="shared" si="23"/>
        <v>2681677586.5399437</v>
      </c>
      <c r="CB24" s="21">
        <f>SUM(N24,Z24:AB24)</f>
        <v>1479043169.0812454</v>
      </c>
      <c r="CC24" s="21">
        <f>SUM(AE24,AF24,AQ24,AX24,BG24)</f>
        <v>936286591.37236249</v>
      </c>
      <c r="CD24" s="21">
        <f>SUM(BL24,AG24,AR24,AZ24,BH24,BQ24)</f>
        <v>266347826.08633551</v>
      </c>
      <c r="CE24" s="95">
        <f>Y24+BA24</f>
        <v>15797909.161983941</v>
      </c>
      <c r="CF24" s="1"/>
    </row>
    <row r="25" spans="1:84">
      <c r="A25" s="17">
        <v>523</v>
      </c>
      <c r="B25" s="17" t="s">
        <v>38</v>
      </c>
      <c r="C25" s="18">
        <f t="shared" si="1"/>
        <v>1346857345.4409001</v>
      </c>
      <c r="D25" s="51">
        <v>1346857345.4409001</v>
      </c>
      <c r="E25" s="18">
        <f t="shared" si="2"/>
        <v>807916346.5645721</v>
      </c>
      <c r="F25" s="17">
        <v>594901573.23177207</v>
      </c>
      <c r="G25" s="17">
        <v>213014773.3328</v>
      </c>
      <c r="H25" s="18">
        <f t="shared" si="3"/>
        <v>131882220.00004999</v>
      </c>
      <c r="I25" s="51">
        <v>0</v>
      </c>
      <c r="J25" s="51">
        <v>131882220.00004999</v>
      </c>
      <c r="K25" s="18">
        <f t="shared" si="4"/>
        <v>117084845.41026233</v>
      </c>
      <c r="L25" s="17">
        <v>0</v>
      </c>
      <c r="M25" s="17">
        <v>117084845.41026233</v>
      </c>
      <c r="N25" s="18">
        <f t="shared" si="5"/>
        <v>1087057682.1353412</v>
      </c>
      <c r="O25" s="18">
        <f t="shared" si="6"/>
        <v>0</v>
      </c>
      <c r="P25" s="17">
        <v>0</v>
      </c>
      <c r="Q25" s="17">
        <v>0</v>
      </c>
      <c r="R25" s="18">
        <f t="shared" si="7"/>
        <v>1087057682.1353412</v>
      </c>
      <c r="S25" s="17">
        <v>466126636.61216313</v>
      </c>
      <c r="T25" s="17">
        <v>620931045.52317798</v>
      </c>
      <c r="U25" s="18">
        <f t="shared" si="8"/>
        <v>0</v>
      </c>
      <c r="V25" s="17">
        <v>0</v>
      </c>
      <c r="W25" s="17">
        <v>0</v>
      </c>
      <c r="X25" s="18">
        <f t="shared" si="9"/>
        <v>58192638.284460001</v>
      </c>
      <c r="Y25" s="17">
        <v>0</v>
      </c>
      <c r="Z25" s="17">
        <v>0</v>
      </c>
      <c r="AA25" s="17">
        <v>0</v>
      </c>
      <c r="AB25" s="17">
        <v>58192638.284460001</v>
      </c>
      <c r="AC25" s="18">
        <v>181652173.91184554</v>
      </c>
      <c r="AD25" s="18">
        <v>59996926.665351816</v>
      </c>
      <c r="AE25" s="18">
        <v>57563447.9583892</v>
      </c>
      <c r="AF25" s="18">
        <v>0</v>
      </c>
      <c r="AG25" s="46">
        <f t="shared" si="10"/>
        <v>0</v>
      </c>
      <c r="AH25" s="51">
        <v>0</v>
      </c>
      <c r="AI25" s="18">
        <f t="shared" si="11"/>
        <v>12869299284.490736</v>
      </c>
      <c r="AJ25" s="51">
        <v>10234539518.417393</v>
      </c>
      <c r="AK25" s="51">
        <v>2528248390.0743723</v>
      </c>
      <c r="AL25" s="51">
        <v>106511375.99897142</v>
      </c>
      <c r="AM25" s="18">
        <f t="shared" si="12"/>
        <v>2367211863.3458676</v>
      </c>
      <c r="AN25" s="17">
        <v>855417863</v>
      </c>
      <c r="AO25" s="17">
        <v>1377594000</v>
      </c>
      <c r="AP25" s="17">
        <v>134200000.3458676</v>
      </c>
      <c r="AQ25" s="18">
        <v>339867517.88330323</v>
      </c>
      <c r="AR25" s="18">
        <f t="shared" si="13"/>
        <v>0</v>
      </c>
      <c r="AS25" s="51">
        <v>0</v>
      </c>
      <c r="AT25" s="46">
        <v>3142077016.4368</v>
      </c>
      <c r="AU25" s="18">
        <f t="shared" si="14"/>
        <v>411854319.76638168</v>
      </c>
      <c r="AV25" s="17">
        <v>280220715.04162586</v>
      </c>
      <c r="AW25" s="17">
        <v>131633604.72475584</v>
      </c>
      <c r="AX25" s="18">
        <v>0</v>
      </c>
      <c r="AY25" s="18">
        <f t="shared" si="15"/>
        <v>0</v>
      </c>
      <c r="AZ25" s="51">
        <v>0</v>
      </c>
      <c r="BA25" s="17">
        <v>0</v>
      </c>
      <c r="BB25" s="18">
        <f t="shared" si="0"/>
        <v>47477349.387302302</v>
      </c>
      <c r="BC25" s="17">
        <v>38344186.789740004</v>
      </c>
      <c r="BD25" s="17">
        <v>9133162.5975623</v>
      </c>
      <c r="BE25" s="18">
        <f t="shared" si="16"/>
        <v>0</v>
      </c>
      <c r="BF25" s="51">
        <v>0</v>
      </c>
      <c r="BG25" s="46">
        <v>645685615.8324908</v>
      </c>
      <c r="BH25" s="46">
        <f t="shared" si="17"/>
        <v>22000000</v>
      </c>
      <c r="BI25" s="51">
        <v>0</v>
      </c>
      <c r="BJ25" s="51">
        <v>22000000</v>
      </c>
      <c r="BK25" s="46">
        <v>68516926.462199762</v>
      </c>
      <c r="BL25" s="46">
        <f t="shared" si="18"/>
        <v>4347826.0869565215</v>
      </c>
      <c r="BM25" s="51">
        <v>4347826.0869565215</v>
      </c>
      <c r="BN25" s="18">
        <v>476217663.33630776</v>
      </c>
      <c r="BO25" s="18">
        <v>373106193.99992323</v>
      </c>
      <c r="BP25" s="18">
        <v>315611682.94505477</v>
      </c>
      <c r="BQ25" s="18">
        <f t="shared" si="19"/>
        <v>250000000</v>
      </c>
      <c r="BR25" s="51">
        <v>250000000</v>
      </c>
      <c r="BS25" s="9">
        <f t="shared" si="20"/>
        <v>25181476886.344501</v>
      </c>
      <c r="BT25" s="19">
        <f>SUM(C25,H25,AC25,AI25,AT25,)</f>
        <v>17671768040.280334</v>
      </c>
      <c r="BU25" s="19">
        <f>SUM(C25,H25)</f>
        <v>1478739565.4409502</v>
      </c>
      <c r="BV25" s="19">
        <f>SUM(AC25,AI25,AT25)</f>
        <v>16193028474.839382</v>
      </c>
      <c r="BW25" s="11">
        <f t="shared" si="21"/>
        <v>5044994117.8832245</v>
      </c>
      <c r="BX25" s="20">
        <f>SUM(E25,K25)</f>
        <v>925001191.97483444</v>
      </c>
      <c r="BY25" s="20">
        <f>SUM(AD25,AM25,AU25,BB25,BK25)</f>
        <v>2955057385.6271033</v>
      </c>
      <c r="BZ25" s="20">
        <f t="shared" si="22"/>
        <v>0</v>
      </c>
      <c r="CA25" s="12">
        <f t="shared" si="23"/>
        <v>2464714728.1809411</v>
      </c>
      <c r="CB25" s="21">
        <f>SUM(N25,Z25:AB25)</f>
        <v>1145250320.4198012</v>
      </c>
      <c r="CC25" s="21">
        <f>SUM(AE25,AF25,AQ25,AX25,BG25)</f>
        <v>1043116581.6741832</v>
      </c>
      <c r="CD25" s="21">
        <f>SUM(BL25,AG25,AR25,AZ25,BH25,BQ25)</f>
        <v>276347826.0869565</v>
      </c>
      <c r="CE25" s="95">
        <f>Y25+BA25</f>
        <v>0</v>
      </c>
      <c r="CF25" s="1"/>
    </row>
    <row r="26" spans="1:84">
      <c r="A26" s="17">
        <v>524</v>
      </c>
      <c r="B26" s="17" t="s">
        <v>39</v>
      </c>
      <c r="C26" s="18">
        <f t="shared" si="1"/>
        <v>2396218822.0818</v>
      </c>
      <c r="D26" s="51">
        <v>2396218822.0818</v>
      </c>
      <c r="E26" s="18">
        <f t="shared" si="2"/>
        <v>530187922.13229698</v>
      </c>
      <c r="F26" s="17">
        <v>417331249.66029698</v>
      </c>
      <c r="G26" s="17">
        <v>112856672.47199999</v>
      </c>
      <c r="H26" s="18">
        <f t="shared" si="3"/>
        <v>159909900.00007999</v>
      </c>
      <c r="I26" s="51">
        <v>0</v>
      </c>
      <c r="J26" s="51">
        <v>159909900.00007999</v>
      </c>
      <c r="K26" s="18">
        <f t="shared" si="4"/>
        <v>45602361.877591006</v>
      </c>
      <c r="L26" s="17">
        <v>0</v>
      </c>
      <c r="M26" s="17">
        <v>45602361.877591006</v>
      </c>
      <c r="N26" s="18">
        <f t="shared" si="5"/>
        <v>165369824.84696758</v>
      </c>
      <c r="O26" s="18">
        <f t="shared" si="6"/>
        <v>0</v>
      </c>
      <c r="P26" s="17">
        <v>0</v>
      </c>
      <c r="Q26" s="17">
        <v>0</v>
      </c>
      <c r="R26" s="18">
        <f t="shared" si="7"/>
        <v>0</v>
      </c>
      <c r="S26" s="17">
        <v>0</v>
      </c>
      <c r="T26" s="17">
        <v>0</v>
      </c>
      <c r="U26" s="18">
        <f t="shared" si="8"/>
        <v>165369824.84696758</v>
      </c>
      <c r="V26" s="17">
        <v>70159542.047858685</v>
      </c>
      <c r="W26" s="17">
        <v>95210282.799108878</v>
      </c>
      <c r="X26" s="18">
        <f t="shared" si="9"/>
        <v>20011036.874880001</v>
      </c>
      <c r="Y26" s="17">
        <v>0</v>
      </c>
      <c r="Z26" s="17">
        <v>0</v>
      </c>
      <c r="AA26" s="17">
        <v>0</v>
      </c>
      <c r="AB26" s="17">
        <v>20011036.874880001</v>
      </c>
      <c r="AC26" s="18">
        <v>584706372.38920999</v>
      </c>
      <c r="AD26" s="18">
        <v>35672876.360886529</v>
      </c>
      <c r="AE26" s="18">
        <v>35822397.97410512</v>
      </c>
      <c r="AF26" s="18">
        <v>553398284.76874697</v>
      </c>
      <c r="AG26" s="46">
        <f t="shared" si="10"/>
        <v>200000000</v>
      </c>
      <c r="AH26" s="51">
        <v>200000000</v>
      </c>
      <c r="AI26" s="18">
        <f t="shared" si="11"/>
        <v>4109287191.9722958</v>
      </c>
      <c r="AJ26" s="51">
        <v>3797766044.7727294</v>
      </c>
      <c r="AK26" s="51">
        <v>301694059.19980609</v>
      </c>
      <c r="AL26" s="51">
        <v>9827087.9997600466</v>
      </c>
      <c r="AM26" s="18">
        <f t="shared" si="12"/>
        <v>1129053530.3458676</v>
      </c>
      <c r="AN26" s="17">
        <v>422806802</v>
      </c>
      <c r="AO26" s="17">
        <v>572046728</v>
      </c>
      <c r="AP26" s="17">
        <v>134200000.3458676</v>
      </c>
      <c r="AQ26" s="18">
        <v>218780150.41063604</v>
      </c>
      <c r="AR26" s="18">
        <f t="shared" si="13"/>
        <v>100000000</v>
      </c>
      <c r="AS26" s="51">
        <v>100000000</v>
      </c>
      <c r="AT26" s="46">
        <v>1328684948.5585999</v>
      </c>
      <c r="AU26" s="18">
        <f t="shared" si="14"/>
        <v>316718782.13100296</v>
      </c>
      <c r="AV26" s="17">
        <v>185085180</v>
      </c>
      <c r="AW26" s="17">
        <v>131633602.13100295</v>
      </c>
      <c r="AX26" s="18">
        <v>0</v>
      </c>
      <c r="AY26" s="18">
        <f t="shared" si="15"/>
        <v>299999999.99998999</v>
      </c>
      <c r="AZ26" s="51">
        <v>299999999.99998999</v>
      </c>
      <c r="BA26" s="17">
        <v>0</v>
      </c>
      <c r="BB26" s="18">
        <f t="shared" si="0"/>
        <v>39632212.715277001</v>
      </c>
      <c r="BC26" s="17">
        <v>35760803.797215</v>
      </c>
      <c r="BD26" s="17">
        <v>3871408.9180619996</v>
      </c>
      <c r="BE26" s="18">
        <f t="shared" si="16"/>
        <v>0</v>
      </c>
      <c r="BF26" s="51">
        <v>0</v>
      </c>
      <c r="BG26" s="46">
        <v>373903695.145652</v>
      </c>
      <c r="BH26" s="46">
        <f t="shared" si="17"/>
        <v>622000000</v>
      </c>
      <c r="BI26" s="51">
        <v>600000000</v>
      </c>
      <c r="BJ26" s="51">
        <v>22000000</v>
      </c>
      <c r="BK26" s="46">
        <v>56474215.775710836</v>
      </c>
      <c r="BL26" s="46">
        <f t="shared" si="18"/>
        <v>4347826.0869565215</v>
      </c>
      <c r="BM26" s="51">
        <v>4347826.0869565215</v>
      </c>
      <c r="BN26" s="18">
        <v>596515311.15701163</v>
      </c>
      <c r="BO26" s="18">
        <v>428939108.99996543</v>
      </c>
      <c r="BP26" s="18">
        <v>349396558.23304683</v>
      </c>
      <c r="BQ26" s="18">
        <f t="shared" si="19"/>
        <v>30000000</v>
      </c>
      <c r="BR26" s="51">
        <v>30000000</v>
      </c>
      <c r="BS26" s="9">
        <f t="shared" si="20"/>
        <v>14730633330.838577</v>
      </c>
      <c r="BT26" s="19">
        <f>SUM(C26,H26,AC26,AI26,AT26,)</f>
        <v>8578807235.0019855</v>
      </c>
      <c r="BU26" s="19">
        <f>SUM(C26,H26)</f>
        <v>2556128722.0818801</v>
      </c>
      <c r="BV26" s="19">
        <f>SUM(AC26,AI26,AT26)</f>
        <v>6022678512.920105</v>
      </c>
      <c r="BW26" s="11">
        <f t="shared" si="21"/>
        <v>3528192879.7286572</v>
      </c>
      <c r="BX26" s="20">
        <f>SUM(E26,K26)</f>
        <v>575790284.00988793</v>
      </c>
      <c r="BY26" s="20">
        <f>SUM(AD26,AM26,AU26,BB26,BK26)</f>
        <v>1577551617.3287449</v>
      </c>
      <c r="BZ26" s="20">
        <f t="shared" si="22"/>
        <v>0</v>
      </c>
      <c r="CA26" s="12">
        <f t="shared" si="23"/>
        <v>2623633216.107934</v>
      </c>
      <c r="CB26" s="21">
        <f>SUM(N26,Z26:AB26)</f>
        <v>185380861.72184759</v>
      </c>
      <c r="CC26" s="21">
        <f>SUM(AE26,AF26,AQ26,AX26,BG26)</f>
        <v>1181904528.2991402</v>
      </c>
      <c r="CD26" s="21">
        <f>SUM(BL26,AG26,AR26,AZ26,BH26,BQ26)</f>
        <v>1256347826.0869465</v>
      </c>
      <c r="CE26" s="95">
        <f>Y26+BA26</f>
        <v>0</v>
      </c>
      <c r="CF26" s="1"/>
    </row>
    <row r="27" spans="1:84">
      <c r="A27" s="17">
        <v>525</v>
      </c>
      <c r="B27" s="17" t="s">
        <v>40</v>
      </c>
      <c r="C27" s="18">
        <f t="shared" si="1"/>
        <v>1323376527.2419</v>
      </c>
      <c r="D27" s="51">
        <v>1323376527.2419</v>
      </c>
      <c r="E27" s="18">
        <f t="shared" si="2"/>
        <v>474006625.70649201</v>
      </c>
      <c r="F27" s="17">
        <v>384409261.04269201</v>
      </c>
      <c r="G27" s="17">
        <v>89597364.663800001</v>
      </c>
      <c r="H27" s="18">
        <f t="shared" si="3"/>
        <v>371932579.99993002</v>
      </c>
      <c r="I27" s="51">
        <v>0</v>
      </c>
      <c r="J27" s="51">
        <v>371932579.99993002</v>
      </c>
      <c r="K27" s="18">
        <f t="shared" si="4"/>
        <v>201947699.56740743</v>
      </c>
      <c r="L27" s="17">
        <v>0</v>
      </c>
      <c r="M27" s="17">
        <v>201947699.56740743</v>
      </c>
      <c r="N27" s="18">
        <f t="shared" si="5"/>
        <v>446896510.2790888</v>
      </c>
      <c r="O27" s="18">
        <f t="shared" si="6"/>
        <v>0</v>
      </c>
      <c r="P27" s="17">
        <v>0</v>
      </c>
      <c r="Q27" s="17">
        <v>0</v>
      </c>
      <c r="R27" s="18">
        <f t="shared" si="7"/>
        <v>446896510.2790888</v>
      </c>
      <c r="S27" s="17">
        <v>208458522.85595676</v>
      </c>
      <c r="T27" s="17">
        <v>238437987.42313203</v>
      </c>
      <c r="U27" s="18">
        <f t="shared" si="8"/>
        <v>0</v>
      </c>
      <c r="V27" s="17">
        <v>0</v>
      </c>
      <c r="W27" s="17">
        <v>0</v>
      </c>
      <c r="X27" s="18">
        <f t="shared" si="9"/>
        <v>94354746.203520015</v>
      </c>
      <c r="Y27" s="17">
        <v>0</v>
      </c>
      <c r="Z27" s="17">
        <v>0</v>
      </c>
      <c r="AA27" s="17">
        <v>0</v>
      </c>
      <c r="AB27" s="17">
        <v>94354746.203520015</v>
      </c>
      <c r="AC27" s="18">
        <v>314110334.1509999</v>
      </c>
      <c r="AD27" s="18">
        <v>28801068.935076214</v>
      </c>
      <c r="AE27" s="18">
        <v>25199609.981784001</v>
      </c>
      <c r="AF27" s="18">
        <v>0</v>
      </c>
      <c r="AG27" s="46">
        <f t="shared" si="10"/>
        <v>0</v>
      </c>
      <c r="AH27" s="51">
        <v>0</v>
      </c>
      <c r="AI27" s="18">
        <f t="shared" si="11"/>
        <v>6433586998.5678339</v>
      </c>
      <c r="AJ27" s="51">
        <v>5455568323.452898</v>
      </c>
      <c r="AK27" s="51">
        <v>664461015.11804223</v>
      </c>
      <c r="AL27" s="51">
        <v>313557659.99689364</v>
      </c>
      <c r="AM27" s="18">
        <f t="shared" si="12"/>
        <v>934372688.34586763</v>
      </c>
      <c r="AN27" s="17">
        <v>336942688</v>
      </c>
      <c r="AO27" s="17">
        <v>463230000</v>
      </c>
      <c r="AP27" s="17">
        <v>134200000.3458676</v>
      </c>
      <c r="AQ27" s="18">
        <v>159220588.65503272</v>
      </c>
      <c r="AR27" s="18">
        <f t="shared" si="13"/>
        <v>200000000</v>
      </c>
      <c r="AS27" s="51">
        <v>200000000</v>
      </c>
      <c r="AT27" s="46">
        <v>2607411874.1197</v>
      </c>
      <c r="AU27" s="18">
        <f t="shared" si="14"/>
        <v>252809083</v>
      </c>
      <c r="AV27" s="17">
        <v>121175481</v>
      </c>
      <c r="AW27" s="17">
        <v>131633602</v>
      </c>
      <c r="AX27" s="18">
        <v>0</v>
      </c>
      <c r="AY27" s="18">
        <f t="shared" si="15"/>
        <v>299999999.99998999</v>
      </c>
      <c r="AZ27" s="51">
        <v>299999999.99998999</v>
      </c>
      <c r="BA27" s="17">
        <v>0</v>
      </c>
      <c r="BB27" s="18">
        <f t="shared" si="0"/>
        <v>39856010.573413491</v>
      </c>
      <c r="BC27" s="17">
        <v>36507147.241184995</v>
      </c>
      <c r="BD27" s="17">
        <v>3348863.3322284999</v>
      </c>
      <c r="BE27" s="18">
        <f t="shared" si="16"/>
        <v>0</v>
      </c>
      <c r="BF27" s="51">
        <v>0</v>
      </c>
      <c r="BG27" s="46">
        <v>205437339.22514877</v>
      </c>
      <c r="BH27" s="46">
        <f t="shared" si="17"/>
        <v>22000000</v>
      </c>
      <c r="BI27" s="51">
        <v>0</v>
      </c>
      <c r="BJ27" s="51">
        <v>22000000</v>
      </c>
      <c r="BK27" s="46">
        <v>40670876.021608278</v>
      </c>
      <c r="BL27" s="46">
        <f t="shared" si="18"/>
        <v>4347826.0869565215</v>
      </c>
      <c r="BM27" s="51">
        <v>4347826.0869565215</v>
      </c>
      <c r="BN27" s="18">
        <v>363706977.59579504</v>
      </c>
      <c r="BO27" s="18">
        <v>166331618.00003678</v>
      </c>
      <c r="BP27" s="18">
        <v>86464481.304723322</v>
      </c>
      <c r="BQ27" s="18">
        <f t="shared" si="19"/>
        <v>30000000</v>
      </c>
      <c r="BR27" s="51">
        <v>30000000</v>
      </c>
      <c r="BS27" s="9">
        <f t="shared" si="20"/>
        <v>15126842063.562305</v>
      </c>
      <c r="BT27" s="19">
        <f>SUM(C27,H27,AC27,AI27,AT27,)</f>
        <v>11050418314.080364</v>
      </c>
      <c r="BU27" s="19">
        <f>SUM(C27,H27)</f>
        <v>1695309107.2418299</v>
      </c>
      <c r="BV27" s="19">
        <f>SUM(AC27,AI27,AT27)</f>
        <v>9355109206.8385334</v>
      </c>
      <c r="BW27" s="11">
        <f t="shared" si="21"/>
        <v>2588967129.0504203</v>
      </c>
      <c r="BX27" s="20">
        <f>SUM(E27,K27)</f>
        <v>675954325.27389944</v>
      </c>
      <c r="BY27" s="20">
        <f>SUM(AD27,AM27,AU27,BB27,BK27)</f>
        <v>1296509726.8759656</v>
      </c>
      <c r="BZ27" s="20">
        <f t="shared" si="22"/>
        <v>0</v>
      </c>
      <c r="CA27" s="12">
        <f t="shared" si="23"/>
        <v>1487456620.4315209</v>
      </c>
      <c r="CB27" s="21">
        <f>SUM(N27,Z27:AB27)</f>
        <v>541251256.4826088</v>
      </c>
      <c r="CC27" s="21">
        <f>SUM(AE27,AF27,AQ27,AX27,BG27)</f>
        <v>389857537.86196554</v>
      </c>
      <c r="CD27" s="21">
        <f>SUM(BL27,AG27,AR27,AZ27,BH27,BQ27)</f>
        <v>556347826.08694649</v>
      </c>
      <c r="CE27" s="95">
        <f>Y27+BA27</f>
        <v>0</v>
      </c>
      <c r="CF27" s="1"/>
    </row>
    <row r="28" spans="1:84">
      <c r="A28" s="17">
        <v>526</v>
      </c>
      <c r="B28" s="17" t="s">
        <v>41</v>
      </c>
      <c r="C28" s="18">
        <f t="shared" si="1"/>
        <v>2078755652.4796</v>
      </c>
      <c r="D28" s="51">
        <v>2078755652.4796</v>
      </c>
      <c r="E28" s="18">
        <f t="shared" si="2"/>
        <v>695829929.06196594</v>
      </c>
      <c r="F28" s="17">
        <v>543559416.38496602</v>
      </c>
      <c r="G28" s="17">
        <v>152270512.67699999</v>
      </c>
      <c r="H28" s="18">
        <f t="shared" si="3"/>
        <v>193085256.00005001</v>
      </c>
      <c r="I28" s="51">
        <v>0</v>
      </c>
      <c r="J28" s="51">
        <v>193085256.00005001</v>
      </c>
      <c r="K28" s="18">
        <f t="shared" si="4"/>
        <v>0</v>
      </c>
      <c r="L28" s="17">
        <v>0</v>
      </c>
      <c r="M28" s="17">
        <v>0</v>
      </c>
      <c r="N28" s="18">
        <f t="shared" si="5"/>
        <v>246111597.71341503</v>
      </c>
      <c r="O28" s="18">
        <f t="shared" si="6"/>
        <v>0</v>
      </c>
      <c r="P28" s="17">
        <v>0</v>
      </c>
      <c r="Q28" s="17">
        <v>0</v>
      </c>
      <c r="R28" s="18">
        <f t="shared" si="7"/>
        <v>0</v>
      </c>
      <c r="S28" s="17">
        <v>0</v>
      </c>
      <c r="T28" s="17">
        <v>0</v>
      </c>
      <c r="U28" s="18">
        <f t="shared" si="8"/>
        <v>246111597.71341503</v>
      </c>
      <c r="V28" s="17">
        <v>101033946.45303278</v>
      </c>
      <c r="W28" s="17">
        <v>145077651.26038226</v>
      </c>
      <c r="X28" s="18">
        <f t="shared" si="9"/>
        <v>0</v>
      </c>
      <c r="Y28" s="17">
        <v>0</v>
      </c>
      <c r="Z28" s="17">
        <v>0</v>
      </c>
      <c r="AA28" s="17">
        <v>0</v>
      </c>
      <c r="AB28" s="17">
        <v>0</v>
      </c>
      <c r="AC28" s="18">
        <v>325342097.5029338</v>
      </c>
      <c r="AD28" s="18">
        <v>47364644.301947415</v>
      </c>
      <c r="AE28" s="18">
        <v>46790569.966176569</v>
      </c>
      <c r="AF28" s="18">
        <v>0</v>
      </c>
      <c r="AG28" s="46">
        <f t="shared" si="10"/>
        <v>0</v>
      </c>
      <c r="AH28" s="51">
        <v>0</v>
      </c>
      <c r="AI28" s="18">
        <f t="shared" si="11"/>
        <v>12240184561.168573</v>
      </c>
      <c r="AJ28" s="51">
        <v>10261637238.566467</v>
      </c>
      <c r="AK28" s="51">
        <v>1797046054.2467399</v>
      </c>
      <c r="AL28" s="51">
        <v>181501268.35536584</v>
      </c>
      <c r="AM28" s="18">
        <f t="shared" si="12"/>
        <v>1381850649.7307367</v>
      </c>
      <c r="AN28" s="17">
        <v>523730707</v>
      </c>
      <c r="AO28" s="17">
        <v>574440942</v>
      </c>
      <c r="AP28" s="17">
        <v>283679000.73073685</v>
      </c>
      <c r="AQ28" s="18">
        <v>237743494.48670939</v>
      </c>
      <c r="AR28" s="18">
        <f t="shared" si="13"/>
        <v>200000000</v>
      </c>
      <c r="AS28" s="51">
        <v>200000000</v>
      </c>
      <c r="AT28" s="46">
        <v>4932954915.8184004</v>
      </c>
      <c r="AU28" s="18">
        <f t="shared" si="14"/>
        <v>643243871.0426929</v>
      </c>
      <c r="AV28" s="17">
        <v>258599740.04269296</v>
      </c>
      <c r="AW28" s="17">
        <v>384644131</v>
      </c>
      <c r="AX28" s="18">
        <v>0</v>
      </c>
      <c r="AY28" s="18">
        <f t="shared" si="15"/>
        <v>0</v>
      </c>
      <c r="AZ28" s="51">
        <v>0</v>
      </c>
      <c r="BA28" s="17">
        <v>0</v>
      </c>
      <c r="BB28" s="18">
        <f t="shared" si="0"/>
        <v>48338265.6381322</v>
      </c>
      <c r="BC28" s="17">
        <v>42170654.679974996</v>
      </c>
      <c r="BD28" s="17">
        <v>6167610.9581572004</v>
      </c>
      <c r="BE28" s="18">
        <f t="shared" si="16"/>
        <v>0</v>
      </c>
      <c r="BF28" s="51">
        <v>0</v>
      </c>
      <c r="BG28" s="46">
        <v>526517935.15848523</v>
      </c>
      <c r="BH28" s="46">
        <f t="shared" si="17"/>
        <v>22000000</v>
      </c>
      <c r="BI28" s="51">
        <v>0</v>
      </c>
      <c r="BJ28" s="51">
        <v>22000000</v>
      </c>
      <c r="BK28" s="46">
        <v>45968686.634419322</v>
      </c>
      <c r="BL28" s="46">
        <f t="shared" si="18"/>
        <v>4347826.0869565215</v>
      </c>
      <c r="BM28" s="51">
        <v>4347826.0869565215</v>
      </c>
      <c r="BN28" s="18">
        <v>615907120.53322089</v>
      </c>
      <c r="BO28" s="18">
        <v>302525663.00018036</v>
      </c>
      <c r="BP28" s="18">
        <v>259198122.04615051</v>
      </c>
      <c r="BQ28" s="18">
        <f t="shared" si="19"/>
        <v>0</v>
      </c>
      <c r="BR28" s="51">
        <v>0</v>
      </c>
      <c r="BS28" s="9">
        <f t="shared" si="20"/>
        <v>25094060858.370747</v>
      </c>
      <c r="BT28" s="19">
        <f>SUM(C28,H28,AC28,AI28,AT28,)</f>
        <v>19770322482.969559</v>
      </c>
      <c r="BU28" s="19">
        <f>SUM(C28,H28)</f>
        <v>2271840908.47965</v>
      </c>
      <c r="BV28" s="19">
        <f>SUM(AC28,AI28,AT28)</f>
        <v>17498481574.489906</v>
      </c>
      <c r="BW28" s="11">
        <f t="shared" si="21"/>
        <v>4040226951.9894462</v>
      </c>
      <c r="BX28" s="20">
        <f>SUM(E28,K28)</f>
        <v>695829929.06196594</v>
      </c>
      <c r="BY28" s="20">
        <f>SUM(AD28,AM28,AU28,BB28,BK28)</f>
        <v>2166766117.3479285</v>
      </c>
      <c r="BZ28" s="20">
        <f t="shared" si="22"/>
        <v>0</v>
      </c>
      <c r="CA28" s="12">
        <f t="shared" si="23"/>
        <v>1283511423.4117429</v>
      </c>
      <c r="CB28" s="21">
        <f>SUM(N28,Z28:AB28)</f>
        <v>246111597.71341503</v>
      </c>
      <c r="CC28" s="21">
        <f>SUM(AE28,AF28,AQ28,AX28,BG28)</f>
        <v>811051999.61137128</v>
      </c>
      <c r="CD28" s="21">
        <f>SUM(BL28,AG28,AR28,AZ28,BH28,BQ28)</f>
        <v>226347826.08695653</v>
      </c>
      <c r="CE28" s="95">
        <f>Y28+BA28</f>
        <v>0</v>
      </c>
      <c r="CF28" s="1"/>
    </row>
    <row r="29" spans="1:84">
      <c r="A29" s="17">
        <v>527</v>
      </c>
      <c r="B29" s="17" t="s">
        <v>42</v>
      </c>
      <c r="C29" s="18">
        <f t="shared" si="1"/>
        <v>1466789986.2751</v>
      </c>
      <c r="D29" s="51">
        <v>1466789986.2751</v>
      </c>
      <c r="E29" s="18">
        <f t="shared" si="2"/>
        <v>632037072.41906202</v>
      </c>
      <c r="F29" s="17">
        <v>505887070.31846201</v>
      </c>
      <c r="G29" s="17">
        <v>126150002.1006</v>
      </c>
      <c r="H29" s="18">
        <f t="shared" si="3"/>
        <v>151205880.00002</v>
      </c>
      <c r="I29" s="51">
        <v>0</v>
      </c>
      <c r="J29" s="51">
        <v>151205880.00002</v>
      </c>
      <c r="K29" s="18">
        <f t="shared" si="4"/>
        <v>0</v>
      </c>
      <c r="L29" s="17">
        <v>0</v>
      </c>
      <c r="M29" s="17">
        <v>0</v>
      </c>
      <c r="N29" s="18">
        <f t="shared" si="5"/>
        <v>1625529248.2410033</v>
      </c>
      <c r="O29" s="18">
        <f t="shared" si="6"/>
        <v>1625529248.2410033</v>
      </c>
      <c r="P29" s="17">
        <v>678115980.50837862</v>
      </c>
      <c r="Q29" s="17">
        <v>947413267.73262465</v>
      </c>
      <c r="R29" s="18">
        <f t="shared" si="7"/>
        <v>0</v>
      </c>
      <c r="S29" s="17">
        <v>0</v>
      </c>
      <c r="T29" s="17">
        <v>0</v>
      </c>
      <c r="U29" s="18">
        <f t="shared" si="8"/>
        <v>0</v>
      </c>
      <c r="V29" s="17">
        <v>0</v>
      </c>
      <c r="W29" s="17">
        <v>0</v>
      </c>
      <c r="X29" s="18">
        <f t="shared" si="9"/>
        <v>0</v>
      </c>
      <c r="Y29" s="17">
        <v>0</v>
      </c>
      <c r="Z29" s="17">
        <v>0</v>
      </c>
      <c r="AA29" s="17">
        <v>0</v>
      </c>
      <c r="AB29" s="17">
        <v>0</v>
      </c>
      <c r="AC29" s="18">
        <v>289219575.83123207</v>
      </c>
      <c r="AD29" s="18">
        <v>59604074.751364954</v>
      </c>
      <c r="AE29" s="18">
        <v>60288433.956419393</v>
      </c>
      <c r="AF29" s="18">
        <v>512002291.96030152</v>
      </c>
      <c r="AG29" s="46">
        <f t="shared" si="10"/>
        <v>0</v>
      </c>
      <c r="AH29" s="51">
        <v>0</v>
      </c>
      <c r="AI29" s="18">
        <f t="shared" si="11"/>
        <v>7387119177.7009153</v>
      </c>
      <c r="AJ29" s="51">
        <v>6212431238.3567924</v>
      </c>
      <c r="AK29" s="51">
        <v>1070999291.1915312</v>
      </c>
      <c r="AL29" s="51">
        <v>103688648.15259132</v>
      </c>
      <c r="AM29" s="18">
        <f t="shared" si="12"/>
        <v>2175394995.8475704</v>
      </c>
      <c r="AN29" s="17">
        <v>442673052</v>
      </c>
      <c r="AO29" s="17">
        <v>1403676943</v>
      </c>
      <c r="AP29" s="17">
        <v>329045000.84757066</v>
      </c>
      <c r="AQ29" s="18">
        <v>208718320.40607581</v>
      </c>
      <c r="AR29" s="18">
        <f t="shared" si="13"/>
        <v>200000000</v>
      </c>
      <c r="AS29" s="51">
        <v>200000000</v>
      </c>
      <c r="AT29" s="46">
        <v>3634441023.1925998</v>
      </c>
      <c r="AU29" s="18">
        <f t="shared" si="14"/>
        <v>803887442.42846036</v>
      </c>
      <c r="AV29" s="17">
        <v>142831346.42846042</v>
      </c>
      <c r="AW29" s="17">
        <v>661056096</v>
      </c>
      <c r="AX29" s="18">
        <v>0</v>
      </c>
      <c r="AY29" s="18">
        <f t="shared" si="15"/>
        <v>355292682.06697106</v>
      </c>
      <c r="AZ29" s="51">
        <v>299999999.99998999</v>
      </c>
      <c r="BA29" s="17">
        <v>55292682.066981085</v>
      </c>
      <c r="BB29" s="18">
        <f t="shared" si="0"/>
        <v>53433141.990252301</v>
      </c>
      <c r="BC29" s="17">
        <v>47601496.837035</v>
      </c>
      <c r="BD29" s="17">
        <v>5831645.1532172998</v>
      </c>
      <c r="BE29" s="18">
        <f t="shared" si="16"/>
        <v>0</v>
      </c>
      <c r="BF29" s="51">
        <v>0</v>
      </c>
      <c r="BG29" s="46">
        <v>229660773.16193762</v>
      </c>
      <c r="BH29" s="46">
        <f t="shared" si="17"/>
        <v>22000000</v>
      </c>
      <c r="BI29" s="51">
        <v>0</v>
      </c>
      <c r="BJ29" s="51">
        <v>22000000</v>
      </c>
      <c r="BK29" s="46">
        <v>53066908.424169853</v>
      </c>
      <c r="BL29" s="46">
        <f t="shared" si="18"/>
        <v>4347826.0869565215</v>
      </c>
      <c r="BM29" s="51">
        <v>4347826.0869565215</v>
      </c>
      <c r="BN29" s="18">
        <v>1117032453.0002913</v>
      </c>
      <c r="BO29" s="18">
        <v>547223972.0000149</v>
      </c>
      <c r="BP29" s="18">
        <v>67216250.791700825</v>
      </c>
      <c r="BQ29" s="18">
        <f t="shared" si="19"/>
        <v>0</v>
      </c>
      <c r="BR29" s="51">
        <v>0</v>
      </c>
      <c r="BS29" s="9">
        <f t="shared" si="20"/>
        <v>21655511530.532421</v>
      </c>
      <c r="BT29" s="19">
        <f>SUM(C29,H29,AC29,AI29,AT29,)</f>
        <v>12928775642.999868</v>
      </c>
      <c r="BU29" s="19">
        <f>SUM(C29,H29)</f>
        <v>1617995866.27512</v>
      </c>
      <c r="BV29" s="19">
        <f>SUM(AC29,AI29,AT29)</f>
        <v>11310779776.724747</v>
      </c>
      <c r="BW29" s="11">
        <f t="shared" si="21"/>
        <v>5508896311.6528873</v>
      </c>
      <c r="BX29" s="20">
        <f>SUM(E29,K29)</f>
        <v>632037072.41906202</v>
      </c>
      <c r="BY29" s="20">
        <f>SUM(AD29,AM29,AU29,BB29,BK29)</f>
        <v>3145386563.4418187</v>
      </c>
      <c r="BZ29" s="20">
        <f t="shared" si="22"/>
        <v>0</v>
      </c>
      <c r="CA29" s="12">
        <f t="shared" si="23"/>
        <v>3162546893.8126841</v>
      </c>
      <c r="CB29" s="21">
        <f>SUM(N29,Z29:AB29)</f>
        <v>1625529248.2410033</v>
      </c>
      <c r="CC29" s="21">
        <f>SUM(AE29,AF29,AQ29,AX29,BG29)</f>
        <v>1010669819.4847343</v>
      </c>
      <c r="CD29" s="21">
        <f>SUM(BL29,AG29,AR29,AZ29,BH29,BQ29)</f>
        <v>526347826.08694649</v>
      </c>
      <c r="CE29" s="95">
        <f>Y29+BA29</f>
        <v>55292682.066981085</v>
      </c>
      <c r="CF29" s="1"/>
    </row>
    <row r="30" spans="1:84">
      <c r="A30" s="17">
        <v>528</v>
      </c>
      <c r="B30" s="17" t="s">
        <v>43</v>
      </c>
      <c r="C30" s="18">
        <f t="shared" si="1"/>
        <v>1093709531.931</v>
      </c>
      <c r="D30" s="51">
        <v>1093709531.931</v>
      </c>
      <c r="E30" s="18">
        <f t="shared" si="2"/>
        <v>568886928.47533596</v>
      </c>
      <c r="F30" s="17">
        <v>469243210.81293601</v>
      </c>
      <c r="G30" s="17">
        <v>99643717.662399992</v>
      </c>
      <c r="H30" s="18">
        <f t="shared" si="3"/>
        <v>128403995.99995001</v>
      </c>
      <c r="I30" s="51">
        <v>0</v>
      </c>
      <c r="J30" s="51">
        <v>128403995.99995001</v>
      </c>
      <c r="K30" s="18">
        <f t="shared" si="4"/>
        <v>0</v>
      </c>
      <c r="L30" s="17">
        <v>0</v>
      </c>
      <c r="M30" s="17">
        <v>0</v>
      </c>
      <c r="N30" s="18">
        <f t="shared" si="5"/>
        <v>1618781660.0800564</v>
      </c>
      <c r="O30" s="18">
        <f t="shared" si="6"/>
        <v>1618781660.0800564</v>
      </c>
      <c r="P30" s="17">
        <v>707908821.05857754</v>
      </c>
      <c r="Q30" s="17">
        <v>910872839.02147889</v>
      </c>
      <c r="R30" s="18">
        <f t="shared" si="7"/>
        <v>0</v>
      </c>
      <c r="S30" s="17">
        <v>0</v>
      </c>
      <c r="T30" s="17">
        <v>0</v>
      </c>
      <c r="U30" s="18">
        <f t="shared" si="8"/>
        <v>0</v>
      </c>
      <c r="V30" s="17">
        <v>0</v>
      </c>
      <c r="W30" s="17">
        <v>0</v>
      </c>
      <c r="X30" s="18">
        <f t="shared" si="9"/>
        <v>0</v>
      </c>
      <c r="Y30" s="17">
        <v>0</v>
      </c>
      <c r="Z30" s="17">
        <v>0</v>
      </c>
      <c r="AA30" s="17">
        <v>0</v>
      </c>
      <c r="AB30" s="17">
        <v>0</v>
      </c>
      <c r="AC30" s="18">
        <v>358504475.52049339</v>
      </c>
      <c r="AD30" s="18">
        <v>54027528.755762197</v>
      </c>
      <c r="AE30" s="18">
        <v>54072524.960912682</v>
      </c>
      <c r="AF30" s="18">
        <v>0</v>
      </c>
      <c r="AG30" s="46">
        <f t="shared" si="10"/>
        <v>0</v>
      </c>
      <c r="AH30" s="51">
        <v>0</v>
      </c>
      <c r="AI30" s="18">
        <f t="shared" si="11"/>
        <v>1820237410.6076913</v>
      </c>
      <c r="AJ30" s="51">
        <v>1303387743.1871605</v>
      </c>
      <c r="AK30" s="51">
        <v>149791135.71693167</v>
      </c>
      <c r="AL30" s="51">
        <v>367058531.7035991</v>
      </c>
      <c r="AM30" s="18">
        <f t="shared" si="12"/>
        <v>558767291.60254872</v>
      </c>
      <c r="AN30" s="17">
        <v>105964910</v>
      </c>
      <c r="AO30" s="17">
        <v>218949381</v>
      </c>
      <c r="AP30" s="17">
        <v>233853000.60254872</v>
      </c>
      <c r="AQ30" s="18">
        <v>170784004.07022983</v>
      </c>
      <c r="AR30" s="18">
        <f t="shared" si="13"/>
        <v>0</v>
      </c>
      <c r="AS30" s="51">
        <v>0</v>
      </c>
      <c r="AT30" s="46">
        <v>995432954.52127004</v>
      </c>
      <c r="AU30" s="18">
        <f t="shared" si="14"/>
        <v>257696383.99999997</v>
      </c>
      <c r="AV30" s="17">
        <v>257696383.99999997</v>
      </c>
      <c r="AW30" s="17">
        <v>0</v>
      </c>
      <c r="AX30" s="18">
        <v>0</v>
      </c>
      <c r="AY30" s="18">
        <f t="shared" si="15"/>
        <v>104707029.07841384</v>
      </c>
      <c r="AZ30" s="51">
        <v>0</v>
      </c>
      <c r="BA30" s="17">
        <v>104707029.07841384</v>
      </c>
      <c r="BB30" s="18">
        <f t="shared" si="0"/>
        <v>51839789.079825506</v>
      </c>
      <c r="BC30" s="17">
        <v>46305067.410630003</v>
      </c>
      <c r="BD30" s="17">
        <v>5534721.6691955002</v>
      </c>
      <c r="BE30" s="18">
        <f t="shared" si="16"/>
        <v>24000000</v>
      </c>
      <c r="BF30" s="51">
        <v>24000000</v>
      </c>
      <c r="BG30" s="46">
        <v>358799901.22496516</v>
      </c>
      <c r="BH30" s="46">
        <f t="shared" si="17"/>
        <v>22000000</v>
      </c>
      <c r="BI30" s="51">
        <v>0</v>
      </c>
      <c r="BJ30" s="51">
        <v>22000000</v>
      </c>
      <c r="BK30" s="46">
        <v>35510131.125711963</v>
      </c>
      <c r="BL30" s="46">
        <f t="shared" si="18"/>
        <v>4347826.0869565215</v>
      </c>
      <c r="BM30" s="51">
        <v>4347826.0869565215</v>
      </c>
      <c r="BN30" s="18">
        <v>199832649.76709786</v>
      </c>
      <c r="BO30" s="18">
        <v>39980233.999978736</v>
      </c>
      <c r="BP30" s="18">
        <v>0</v>
      </c>
      <c r="BQ30" s="18">
        <f t="shared" si="19"/>
        <v>30000000</v>
      </c>
      <c r="BR30" s="51">
        <v>30000000</v>
      </c>
      <c r="BS30" s="9">
        <f t="shared" si="20"/>
        <v>8550322250.8881998</v>
      </c>
      <c r="BT30" s="19">
        <f>SUM(C30,H30,AC30,AI30,AT30,)</f>
        <v>4396288368.5804043</v>
      </c>
      <c r="BU30" s="19">
        <f>SUM(C30,H30)</f>
        <v>1222113527.9309499</v>
      </c>
      <c r="BV30" s="19">
        <f>SUM(AC30,AI30,AT30)</f>
        <v>3174174840.6494551</v>
      </c>
      <c r="BW30" s="11">
        <f t="shared" si="21"/>
        <v>1790540936.8062608</v>
      </c>
      <c r="BX30" s="20">
        <f>SUM(E30,K30)</f>
        <v>568886928.47533596</v>
      </c>
      <c r="BY30" s="20">
        <f>SUM(AD30,AM30,AU30,BB30,BK30)</f>
        <v>957841124.56384838</v>
      </c>
      <c r="BZ30" s="20">
        <f t="shared" si="22"/>
        <v>24000000</v>
      </c>
      <c r="CA30" s="12">
        <f t="shared" si="23"/>
        <v>2258785916.4231205</v>
      </c>
      <c r="CB30" s="21">
        <f>SUM(N30,Z30:AB30)</f>
        <v>1618781660.0800564</v>
      </c>
      <c r="CC30" s="21">
        <f>SUM(AE30,AF30,AQ30,AX30,BG30)</f>
        <v>583656430.25610769</v>
      </c>
      <c r="CD30" s="21">
        <f>SUM(BL30,AG30,AR30,AZ30,BH30,BQ30)</f>
        <v>56347826.086956523</v>
      </c>
      <c r="CE30" s="95">
        <f>Y30+BA30</f>
        <v>104707029.07841384</v>
      </c>
      <c r="CF30" s="1"/>
    </row>
    <row r="31" spans="1:84">
      <c r="A31" s="17">
        <v>529</v>
      </c>
      <c r="B31" s="17" t="s">
        <v>44</v>
      </c>
      <c r="C31" s="18">
        <f t="shared" si="1"/>
        <v>1166067509.8814001</v>
      </c>
      <c r="D31" s="51">
        <v>1166067509.8814001</v>
      </c>
      <c r="E31" s="18">
        <f t="shared" si="2"/>
        <v>537871320.20070302</v>
      </c>
      <c r="F31" s="17">
        <v>427554357.23770297</v>
      </c>
      <c r="G31" s="17">
        <v>110316962.96300001</v>
      </c>
      <c r="H31" s="18">
        <f t="shared" si="3"/>
        <v>188369207.99991</v>
      </c>
      <c r="I31" s="51">
        <v>0</v>
      </c>
      <c r="J31" s="51">
        <v>188369207.99991</v>
      </c>
      <c r="K31" s="18">
        <f t="shared" si="4"/>
        <v>0</v>
      </c>
      <c r="L31" s="17">
        <v>0</v>
      </c>
      <c r="M31" s="17">
        <v>0</v>
      </c>
      <c r="N31" s="18">
        <f t="shared" si="5"/>
        <v>1282574582.9495635</v>
      </c>
      <c r="O31" s="18">
        <f t="shared" si="6"/>
        <v>1282574582.9495635</v>
      </c>
      <c r="P31" s="17">
        <v>579996392.41046011</v>
      </c>
      <c r="Q31" s="17">
        <v>702578190.53910327</v>
      </c>
      <c r="R31" s="18">
        <f t="shared" si="7"/>
        <v>0</v>
      </c>
      <c r="S31" s="17">
        <v>0</v>
      </c>
      <c r="T31" s="17">
        <v>0</v>
      </c>
      <c r="U31" s="18">
        <f t="shared" si="8"/>
        <v>0</v>
      </c>
      <c r="V31" s="17">
        <v>0</v>
      </c>
      <c r="W31" s="17">
        <v>0</v>
      </c>
      <c r="X31" s="18">
        <f t="shared" si="9"/>
        <v>0</v>
      </c>
      <c r="Y31" s="17">
        <v>0</v>
      </c>
      <c r="Z31" s="17">
        <v>0</v>
      </c>
      <c r="AA31" s="17">
        <v>0</v>
      </c>
      <c r="AB31" s="17">
        <v>0</v>
      </c>
      <c r="AC31" s="18">
        <v>275001877.91121328</v>
      </c>
      <c r="AD31" s="18">
        <v>40456684.445256554</v>
      </c>
      <c r="AE31" s="18">
        <v>40533175.970699847</v>
      </c>
      <c r="AF31" s="18">
        <v>512002291.96030152</v>
      </c>
      <c r="AG31" s="46">
        <f t="shared" si="10"/>
        <v>0</v>
      </c>
      <c r="AH31" s="51">
        <v>0</v>
      </c>
      <c r="AI31" s="18">
        <f t="shared" si="11"/>
        <v>5608274194.9061632</v>
      </c>
      <c r="AJ31" s="51">
        <v>4646477655.1103611</v>
      </c>
      <c r="AK31" s="51">
        <v>804297475.79753149</v>
      </c>
      <c r="AL31" s="51">
        <v>157499063.99827111</v>
      </c>
      <c r="AM31" s="18">
        <f t="shared" si="12"/>
        <v>956086289</v>
      </c>
      <c r="AN31" s="17">
        <v>478268651</v>
      </c>
      <c r="AO31" s="17">
        <v>477817638</v>
      </c>
      <c r="AP31" s="17">
        <v>0</v>
      </c>
      <c r="AQ31" s="18">
        <v>167695945.78745392</v>
      </c>
      <c r="AR31" s="18">
        <f t="shared" si="13"/>
        <v>0</v>
      </c>
      <c r="AS31" s="51">
        <v>0</v>
      </c>
      <c r="AT31" s="46">
        <v>1748825232.089</v>
      </c>
      <c r="AU31" s="18">
        <f t="shared" si="14"/>
        <v>568994018</v>
      </c>
      <c r="AV31" s="17">
        <v>126371069</v>
      </c>
      <c r="AW31" s="17">
        <v>442622949</v>
      </c>
      <c r="AX31" s="18">
        <v>0</v>
      </c>
      <c r="AY31" s="18">
        <f t="shared" si="15"/>
        <v>350544422.9944647</v>
      </c>
      <c r="AZ31" s="51">
        <v>299999999.99998999</v>
      </c>
      <c r="BA31" s="17">
        <v>50544422.994474687</v>
      </c>
      <c r="BB31" s="18">
        <f t="shared" si="0"/>
        <v>40599560.886518903</v>
      </c>
      <c r="BC31" s="17">
        <v>35731556.209755003</v>
      </c>
      <c r="BD31" s="17">
        <v>4868004.6767639006</v>
      </c>
      <c r="BE31" s="18">
        <f t="shared" si="16"/>
        <v>0</v>
      </c>
      <c r="BF31" s="51">
        <v>0</v>
      </c>
      <c r="BG31" s="46">
        <v>329623811.96691799</v>
      </c>
      <c r="BH31" s="46">
        <f t="shared" si="17"/>
        <v>0</v>
      </c>
      <c r="BI31" s="51">
        <v>0</v>
      </c>
      <c r="BJ31" s="51">
        <v>0</v>
      </c>
      <c r="BK31" s="46">
        <v>30338663.217783395</v>
      </c>
      <c r="BL31" s="46">
        <f t="shared" si="18"/>
        <v>4347826.0869565215</v>
      </c>
      <c r="BM31" s="51">
        <v>4347826.0869565215</v>
      </c>
      <c r="BN31" s="18">
        <v>1798664502.4383557</v>
      </c>
      <c r="BO31" s="18">
        <v>645571067.00009573</v>
      </c>
      <c r="BP31" s="18">
        <v>155269105.13866767</v>
      </c>
      <c r="BQ31" s="18">
        <f t="shared" si="19"/>
        <v>0</v>
      </c>
      <c r="BR31" s="51">
        <v>0</v>
      </c>
      <c r="BS31" s="9">
        <f t="shared" si="20"/>
        <v>16447711290.831427</v>
      </c>
      <c r="BT31" s="19">
        <f>SUM(C31,H31,AC31,AI31,AT31,)</f>
        <v>8986538022.7876873</v>
      </c>
      <c r="BU31" s="19">
        <f>SUM(C31,H31)</f>
        <v>1354436717.88131</v>
      </c>
      <c r="BV31" s="19">
        <f>SUM(AC31,AI31,AT31)</f>
        <v>7632101304.9063759</v>
      </c>
      <c r="BW31" s="11">
        <f t="shared" si="21"/>
        <v>4773851210.3273811</v>
      </c>
      <c r="BX31" s="20">
        <f>SUM(E31,K31)</f>
        <v>537871320.20070302</v>
      </c>
      <c r="BY31" s="20">
        <f>SUM(AD31,AM31,AU31,BB31,BK31)</f>
        <v>1636475215.5495591</v>
      </c>
      <c r="BZ31" s="20">
        <f t="shared" si="22"/>
        <v>0</v>
      </c>
      <c r="CA31" s="12">
        <f t="shared" si="23"/>
        <v>2636777634.7218833</v>
      </c>
      <c r="CB31" s="21">
        <f>SUM(N31,Z31:AB31)</f>
        <v>1282574582.9495635</v>
      </c>
      <c r="CC31" s="21">
        <f>SUM(AE31,AF31,AQ31,AX31,BG31)</f>
        <v>1049855225.6853733</v>
      </c>
      <c r="CD31" s="21">
        <f>SUM(BL31,AG31,AR31,AZ31,BH31,BQ31)</f>
        <v>304347826.08694649</v>
      </c>
      <c r="CE31" s="95">
        <f>Y31+BA31</f>
        <v>50544422.994474687</v>
      </c>
      <c r="CF31" s="1"/>
    </row>
    <row r="32" spans="1:84">
      <c r="A32" s="17">
        <v>530</v>
      </c>
      <c r="B32" s="17" t="s">
        <v>45</v>
      </c>
      <c r="C32" s="18">
        <f t="shared" si="1"/>
        <v>1806000120.1212001</v>
      </c>
      <c r="D32" s="51">
        <v>1806000120.1212001</v>
      </c>
      <c r="E32" s="18">
        <f t="shared" si="2"/>
        <v>930246413.19353795</v>
      </c>
      <c r="F32" s="17">
        <v>666517674.08613801</v>
      </c>
      <c r="G32" s="17">
        <v>263728739.1074</v>
      </c>
      <c r="H32" s="18">
        <f t="shared" si="3"/>
        <v>622793195.99998999</v>
      </c>
      <c r="I32" s="51">
        <v>0</v>
      </c>
      <c r="J32" s="51">
        <v>622793195.99998999</v>
      </c>
      <c r="K32" s="18">
        <f t="shared" si="4"/>
        <v>329247849.64406961</v>
      </c>
      <c r="L32" s="17">
        <v>0</v>
      </c>
      <c r="M32" s="17">
        <v>329247849.64406961</v>
      </c>
      <c r="N32" s="18">
        <f t="shared" si="5"/>
        <v>886681560.91016054</v>
      </c>
      <c r="O32" s="18">
        <f t="shared" si="6"/>
        <v>0</v>
      </c>
      <c r="P32" s="17">
        <v>0</v>
      </c>
      <c r="Q32" s="17">
        <v>0</v>
      </c>
      <c r="R32" s="18">
        <f t="shared" si="7"/>
        <v>886681560.91016054</v>
      </c>
      <c r="S32" s="17">
        <v>354974842.36313826</v>
      </c>
      <c r="T32" s="17">
        <v>531706718.54702234</v>
      </c>
      <c r="U32" s="18">
        <f t="shared" si="8"/>
        <v>0</v>
      </c>
      <c r="V32" s="17">
        <v>0</v>
      </c>
      <c r="W32" s="17">
        <v>0</v>
      </c>
      <c r="X32" s="18">
        <f t="shared" si="9"/>
        <v>145677703.96506</v>
      </c>
      <c r="Y32" s="17">
        <v>0</v>
      </c>
      <c r="Z32" s="17">
        <v>0</v>
      </c>
      <c r="AA32" s="17">
        <v>0</v>
      </c>
      <c r="AB32" s="17">
        <v>145677703.96506</v>
      </c>
      <c r="AC32" s="18">
        <v>566231751.1093781</v>
      </c>
      <c r="AD32" s="18">
        <v>63415622.377275541</v>
      </c>
      <c r="AE32" s="18">
        <v>50757529.963308983</v>
      </c>
      <c r="AF32" s="18">
        <v>0</v>
      </c>
      <c r="AG32" s="46">
        <f t="shared" si="10"/>
        <v>0</v>
      </c>
      <c r="AH32" s="51">
        <v>0</v>
      </c>
      <c r="AI32" s="18">
        <f t="shared" si="11"/>
        <v>8385122262.8998585</v>
      </c>
      <c r="AJ32" s="51">
        <v>7071794159.2269535</v>
      </c>
      <c r="AK32" s="51">
        <v>859711483.67737484</v>
      </c>
      <c r="AL32" s="51">
        <v>453616619.99553001</v>
      </c>
      <c r="AM32" s="18">
        <f t="shared" si="12"/>
        <v>2111346988.807899</v>
      </c>
      <c r="AN32" s="17">
        <v>757659988</v>
      </c>
      <c r="AO32" s="17">
        <v>1040112000</v>
      </c>
      <c r="AP32" s="17">
        <v>313575000.80789888</v>
      </c>
      <c r="AQ32" s="18">
        <v>360392116.97805882</v>
      </c>
      <c r="AR32" s="18">
        <f t="shared" si="13"/>
        <v>114751000</v>
      </c>
      <c r="AS32" s="51">
        <v>114751000</v>
      </c>
      <c r="AT32" s="46">
        <v>3228061377.2393999</v>
      </c>
      <c r="AU32" s="18">
        <f t="shared" si="14"/>
        <v>433602457.31886178</v>
      </c>
      <c r="AV32" s="17">
        <v>324352458</v>
      </c>
      <c r="AW32" s="17">
        <v>109249999.3188618</v>
      </c>
      <c r="AX32" s="18">
        <v>0</v>
      </c>
      <c r="AY32" s="18">
        <f t="shared" si="15"/>
        <v>0</v>
      </c>
      <c r="AZ32" s="51">
        <v>0</v>
      </c>
      <c r="BA32" s="17">
        <v>0</v>
      </c>
      <c r="BB32" s="18">
        <f t="shared" si="0"/>
        <v>49840199.472292103</v>
      </c>
      <c r="BC32" s="17">
        <v>40232254.781745002</v>
      </c>
      <c r="BD32" s="17">
        <v>9607944.6905470993</v>
      </c>
      <c r="BE32" s="18">
        <f t="shared" si="16"/>
        <v>390000000.00002497</v>
      </c>
      <c r="BF32" s="51">
        <v>390000000.00002497</v>
      </c>
      <c r="BG32" s="46">
        <v>568685618.94197762</v>
      </c>
      <c r="BH32" s="46">
        <f t="shared" si="17"/>
        <v>22000000</v>
      </c>
      <c r="BI32" s="51">
        <v>0</v>
      </c>
      <c r="BJ32" s="51">
        <v>22000000</v>
      </c>
      <c r="BK32" s="46">
        <v>94014094.771534592</v>
      </c>
      <c r="BL32" s="46">
        <f t="shared" si="18"/>
        <v>4347826.0869565215</v>
      </c>
      <c r="BM32" s="51">
        <v>4347826.0869565215</v>
      </c>
      <c r="BN32" s="18">
        <v>658978396.62549722</v>
      </c>
      <c r="BO32" s="18">
        <v>238514755.00004748</v>
      </c>
      <c r="BP32" s="18">
        <v>327360522.15167606</v>
      </c>
      <c r="BQ32" s="18">
        <f t="shared" si="19"/>
        <v>120000000</v>
      </c>
      <c r="BR32" s="51">
        <v>120000000</v>
      </c>
      <c r="BS32" s="9">
        <f t="shared" si="20"/>
        <v>22508069363.578068</v>
      </c>
      <c r="BT32" s="19">
        <f>SUM(C32,H32,AC32,AI32,AT32,)</f>
        <v>14608208707.369827</v>
      </c>
      <c r="BU32" s="19">
        <f>SUM(C32,H32)</f>
        <v>2428793316.1211901</v>
      </c>
      <c r="BV32" s="19">
        <f>SUM(AC32,AI32,AT32)</f>
        <v>12179415391.248638</v>
      </c>
      <c r="BW32" s="11">
        <f t="shared" si="21"/>
        <v>5626567299.3627167</v>
      </c>
      <c r="BX32" s="20">
        <f>SUM(E32,K32)</f>
        <v>1259494262.8376076</v>
      </c>
      <c r="BY32" s="20">
        <f>SUM(AD32,AM32,AU32,BB32,BK32)</f>
        <v>2752219362.7478628</v>
      </c>
      <c r="BZ32" s="20">
        <f t="shared" si="22"/>
        <v>390000000.00002497</v>
      </c>
      <c r="CA32" s="12">
        <f t="shared" si="23"/>
        <v>2273293356.8455224</v>
      </c>
      <c r="CB32" s="21">
        <f>SUM(N32,Z32:AB32)</f>
        <v>1032359264.8752205</v>
      </c>
      <c r="CC32" s="21">
        <f>SUM(AE32,AF32,AQ32,AX32,BG32)</f>
        <v>979835265.88334537</v>
      </c>
      <c r="CD32" s="21">
        <f>SUM(BL32,AG32,AR32,AZ32,BH32,BQ32)</f>
        <v>261098826.0869565</v>
      </c>
      <c r="CE32" s="95">
        <f>Y32+BA32</f>
        <v>0</v>
      </c>
      <c r="CF32" s="1"/>
    </row>
    <row r="33" spans="1:84">
      <c r="A33" s="17">
        <v>531</v>
      </c>
      <c r="B33" s="17" t="s">
        <v>46</v>
      </c>
      <c r="C33" s="18">
        <f t="shared" si="1"/>
        <v>1353092377.5215001</v>
      </c>
      <c r="D33" s="51">
        <v>1353092377.5215001</v>
      </c>
      <c r="E33" s="18">
        <f t="shared" si="2"/>
        <v>786430292.4233191</v>
      </c>
      <c r="F33" s="17">
        <v>581436527.72891903</v>
      </c>
      <c r="G33" s="17">
        <v>204993764.69440001</v>
      </c>
      <c r="H33" s="18">
        <f t="shared" si="3"/>
        <v>0</v>
      </c>
      <c r="I33" s="51">
        <v>0</v>
      </c>
      <c r="J33" s="51">
        <v>0</v>
      </c>
      <c r="K33" s="18">
        <f t="shared" si="4"/>
        <v>0</v>
      </c>
      <c r="L33" s="17">
        <v>0</v>
      </c>
      <c r="M33" s="17">
        <v>0</v>
      </c>
      <c r="N33" s="18">
        <f t="shared" si="5"/>
        <v>2430787930.8257561</v>
      </c>
      <c r="O33" s="18">
        <f t="shared" si="6"/>
        <v>2430787930.8257561</v>
      </c>
      <c r="P33" s="17">
        <v>1028091116.4461787</v>
      </c>
      <c r="Q33" s="17">
        <v>1402696814.3795774</v>
      </c>
      <c r="R33" s="18">
        <f t="shared" si="7"/>
        <v>0</v>
      </c>
      <c r="S33" s="17">
        <v>0</v>
      </c>
      <c r="T33" s="17">
        <v>0</v>
      </c>
      <c r="U33" s="18">
        <f t="shared" si="8"/>
        <v>0</v>
      </c>
      <c r="V33" s="17">
        <v>0</v>
      </c>
      <c r="W33" s="17">
        <v>0</v>
      </c>
      <c r="X33" s="18">
        <f t="shared" si="9"/>
        <v>0</v>
      </c>
      <c r="Y33" s="17">
        <v>0</v>
      </c>
      <c r="Z33" s="17">
        <v>0</v>
      </c>
      <c r="AA33" s="17">
        <v>0</v>
      </c>
      <c r="AB33" s="17">
        <v>0</v>
      </c>
      <c r="AC33" s="18">
        <v>341099075.51102298</v>
      </c>
      <c r="AD33" s="18">
        <v>73050803.55789569</v>
      </c>
      <c r="AE33" s="18">
        <v>74588132.946082592</v>
      </c>
      <c r="AF33" s="18">
        <v>512002291.96030152</v>
      </c>
      <c r="AG33" s="46">
        <f t="shared" si="10"/>
        <v>0</v>
      </c>
      <c r="AH33" s="51">
        <v>0</v>
      </c>
      <c r="AI33" s="18">
        <f t="shared" si="11"/>
        <v>11826295341.466904</v>
      </c>
      <c r="AJ33" s="51">
        <v>9066298084.9182911</v>
      </c>
      <c r="AK33" s="51">
        <v>2214195508.5541692</v>
      </c>
      <c r="AL33" s="51">
        <v>545801747.99444389</v>
      </c>
      <c r="AM33" s="18">
        <f t="shared" si="12"/>
        <v>3629016313.8446813</v>
      </c>
      <c r="AN33" s="17">
        <v>777038311</v>
      </c>
      <c r="AO33" s="17">
        <v>1747800000</v>
      </c>
      <c r="AP33" s="17">
        <v>1104178002.8446813</v>
      </c>
      <c r="AQ33" s="18">
        <v>271709192.60740167</v>
      </c>
      <c r="AR33" s="18">
        <f t="shared" si="13"/>
        <v>100000000</v>
      </c>
      <c r="AS33" s="51">
        <v>100000000</v>
      </c>
      <c r="AT33" s="46">
        <v>1787467985.5193999</v>
      </c>
      <c r="AU33" s="18">
        <f t="shared" si="14"/>
        <v>240488696</v>
      </c>
      <c r="AV33" s="17">
        <v>240488696</v>
      </c>
      <c r="AW33" s="17">
        <v>0</v>
      </c>
      <c r="AX33" s="18">
        <v>0</v>
      </c>
      <c r="AY33" s="18">
        <f t="shared" si="15"/>
        <v>43346221.207027443</v>
      </c>
      <c r="AZ33" s="51">
        <v>0</v>
      </c>
      <c r="BA33" s="17">
        <v>43346221.207027443</v>
      </c>
      <c r="BB33" s="18">
        <f t="shared" si="0"/>
        <v>46282728.304771401</v>
      </c>
      <c r="BC33" s="17">
        <v>37547280.470880002</v>
      </c>
      <c r="BD33" s="17">
        <v>8735447.8338913992</v>
      </c>
      <c r="BE33" s="18">
        <f t="shared" si="16"/>
        <v>390000000.00000006</v>
      </c>
      <c r="BF33" s="51">
        <v>390000000.00000006</v>
      </c>
      <c r="BG33" s="46">
        <v>383334078.52323079</v>
      </c>
      <c r="BH33" s="46">
        <f t="shared" si="17"/>
        <v>22000000</v>
      </c>
      <c r="BI33" s="51">
        <v>0</v>
      </c>
      <c r="BJ33" s="51">
        <v>22000000</v>
      </c>
      <c r="BK33" s="46">
        <v>50909786.770542718</v>
      </c>
      <c r="BL33" s="46">
        <f t="shared" si="18"/>
        <v>4347826.0869565215</v>
      </c>
      <c r="BM33" s="51">
        <v>4347826.0869565215</v>
      </c>
      <c r="BN33" s="18">
        <v>2561214465.9309411</v>
      </c>
      <c r="BO33" s="18">
        <v>630608664.00003731</v>
      </c>
      <c r="BP33" s="18">
        <v>648204537.62122643</v>
      </c>
      <c r="BQ33" s="18">
        <f t="shared" si="19"/>
        <v>0</v>
      </c>
      <c r="BR33" s="51">
        <v>0</v>
      </c>
      <c r="BS33" s="9">
        <f t="shared" si="20"/>
        <v>28206276742.629002</v>
      </c>
      <c r="BT33" s="19">
        <f>SUM(C33,H33,AC33,AI33,AT33,)</f>
        <v>15307954780.018827</v>
      </c>
      <c r="BU33" s="19">
        <f>SUM(C33,H33)</f>
        <v>1353092377.5215001</v>
      </c>
      <c r="BV33" s="19">
        <f>SUM(AC33,AI33,AT33)</f>
        <v>13954862402.497326</v>
      </c>
      <c r="BW33" s="11">
        <f t="shared" si="21"/>
        <v>9056206288.4534149</v>
      </c>
      <c r="BX33" s="20">
        <f>SUM(E33,K33)</f>
        <v>786430292.4233191</v>
      </c>
      <c r="BY33" s="20">
        <f>SUM(AD33,AM33,AU33,BB33,BK33)</f>
        <v>4039748328.477891</v>
      </c>
      <c r="BZ33" s="20">
        <f t="shared" si="22"/>
        <v>390000000.00000006</v>
      </c>
      <c r="CA33" s="12">
        <f t="shared" si="23"/>
        <v>3798769452.9497294</v>
      </c>
      <c r="CB33" s="21">
        <f>SUM(N33,Z33:AB33)</f>
        <v>2430787930.8257561</v>
      </c>
      <c r="CC33" s="21">
        <f>SUM(AE33,AF33,AQ33,AX33,BG33)</f>
        <v>1241633696.0370166</v>
      </c>
      <c r="CD33" s="21">
        <f>SUM(BL33,AG33,AR33,AZ33,BH33,BQ33)</f>
        <v>126347826.08695652</v>
      </c>
      <c r="CE33" s="95">
        <f>Y33+BA33</f>
        <v>43346221.207027443</v>
      </c>
      <c r="CF33" s="1"/>
    </row>
    <row r="34" spans="1:84">
      <c r="A34" s="17">
        <v>532</v>
      </c>
      <c r="B34" s="17" t="s">
        <v>47</v>
      </c>
      <c r="C34" s="18">
        <f t="shared" si="1"/>
        <v>1632240514.9210999</v>
      </c>
      <c r="D34" s="51">
        <v>1632240514.9210999</v>
      </c>
      <c r="E34" s="18">
        <f t="shared" si="2"/>
        <v>862143071.9613409</v>
      </c>
      <c r="F34" s="17">
        <v>627605000.27194095</v>
      </c>
      <c r="G34" s="17">
        <v>234538071.68940002</v>
      </c>
      <c r="H34" s="18">
        <f t="shared" si="3"/>
        <v>518764895.99994999</v>
      </c>
      <c r="I34" s="51">
        <v>0</v>
      </c>
      <c r="J34" s="51">
        <v>518764895.99994999</v>
      </c>
      <c r="K34" s="18">
        <f t="shared" si="4"/>
        <v>414638019.16623062</v>
      </c>
      <c r="L34" s="17">
        <v>0</v>
      </c>
      <c r="M34" s="17">
        <v>414638019.16623062</v>
      </c>
      <c r="N34" s="18">
        <f t="shared" si="5"/>
        <v>1062317216.5186076</v>
      </c>
      <c r="O34" s="18">
        <f t="shared" si="6"/>
        <v>0</v>
      </c>
      <c r="P34" s="17">
        <v>0</v>
      </c>
      <c r="Q34" s="17">
        <v>0</v>
      </c>
      <c r="R34" s="18">
        <f t="shared" si="7"/>
        <v>1062317216.5186076</v>
      </c>
      <c r="S34" s="17">
        <v>447860570.82631195</v>
      </c>
      <c r="T34" s="17">
        <v>614456645.69229567</v>
      </c>
      <c r="U34" s="18">
        <f t="shared" si="8"/>
        <v>0</v>
      </c>
      <c r="V34" s="17">
        <v>0</v>
      </c>
      <c r="W34" s="17">
        <v>0</v>
      </c>
      <c r="X34" s="18">
        <f t="shared" si="9"/>
        <v>202799787.43116</v>
      </c>
      <c r="Y34" s="17">
        <v>0</v>
      </c>
      <c r="Z34" s="17">
        <v>0</v>
      </c>
      <c r="AA34" s="17">
        <v>0</v>
      </c>
      <c r="AB34" s="17">
        <v>202799787.43116</v>
      </c>
      <c r="AC34" s="18">
        <v>504692755.42977172</v>
      </c>
      <c r="AD34" s="18">
        <v>68317487.800024286</v>
      </c>
      <c r="AE34" s="18">
        <v>62770960.954624854</v>
      </c>
      <c r="AF34" s="18">
        <v>0</v>
      </c>
      <c r="AG34" s="46">
        <f t="shared" si="10"/>
        <v>0</v>
      </c>
      <c r="AH34" s="51">
        <v>0</v>
      </c>
      <c r="AI34" s="18">
        <f t="shared" si="11"/>
        <v>22245556561.128082</v>
      </c>
      <c r="AJ34" s="51">
        <v>16882266591.541676</v>
      </c>
      <c r="AK34" s="51">
        <v>5107806033.5888157</v>
      </c>
      <c r="AL34" s="51">
        <v>255483935.99758923</v>
      </c>
      <c r="AM34" s="18">
        <f t="shared" si="12"/>
        <v>4124240789.1892071</v>
      </c>
      <c r="AN34" s="17">
        <v>1194663789</v>
      </c>
      <c r="AO34" s="17">
        <v>2856177000</v>
      </c>
      <c r="AP34" s="17">
        <v>73400000.189206973</v>
      </c>
      <c r="AQ34" s="18">
        <v>407311130.5503549</v>
      </c>
      <c r="AR34" s="18">
        <f t="shared" si="13"/>
        <v>199999999.99510002</v>
      </c>
      <c r="AS34" s="51">
        <v>199999999.99510002</v>
      </c>
      <c r="AT34" s="46">
        <v>4626282814.9160004</v>
      </c>
      <c r="AU34" s="18">
        <f t="shared" si="14"/>
        <v>448334717</v>
      </c>
      <c r="AV34" s="17">
        <v>448334717</v>
      </c>
      <c r="AW34" s="17">
        <v>0</v>
      </c>
      <c r="AX34" s="18">
        <v>0</v>
      </c>
      <c r="AY34" s="18">
        <f t="shared" si="15"/>
        <v>0</v>
      </c>
      <c r="AZ34" s="51">
        <v>0</v>
      </c>
      <c r="BA34" s="17">
        <v>0</v>
      </c>
      <c r="BB34" s="18">
        <f t="shared" si="0"/>
        <v>49702394.4408646</v>
      </c>
      <c r="BC34" s="17">
        <v>39884621.55759</v>
      </c>
      <c r="BD34" s="17">
        <v>9817772.8832745999</v>
      </c>
      <c r="BE34" s="18">
        <f t="shared" si="16"/>
        <v>0</v>
      </c>
      <c r="BF34" s="51">
        <v>0</v>
      </c>
      <c r="BG34" s="46">
        <v>629135215.55782247</v>
      </c>
      <c r="BH34" s="46">
        <f t="shared" si="17"/>
        <v>22000000</v>
      </c>
      <c r="BI34" s="51">
        <v>0</v>
      </c>
      <c r="BJ34" s="51">
        <v>22000000</v>
      </c>
      <c r="BK34" s="46">
        <v>81039430.296413228</v>
      </c>
      <c r="BL34" s="46">
        <f t="shared" si="18"/>
        <v>4347826.0869565215</v>
      </c>
      <c r="BM34" s="51">
        <v>4347826.0869565215</v>
      </c>
      <c r="BN34" s="18">
        <v>1574699743.4698911</v>
      </c>
      <c r="BO34" s="18">
        <v>555118969.00021565</v>
      </c>
      <c r="BP34" s="18">
        <v>6422679.1710927235</v>
      </c>
      <c r="BQ34" s="18">
        <f t="shared" si="19"/>
        <v>0</v>
      </c>
      <c r="BR34" s="51">
        <v>0</v>
      </c>
      <c r="BS34" s="9">
        <f t="shared" si="20"/>
        <v>40302876980.98481</v>
      </c>
      <c r="BT34" s="19">
        <f>SUM(C34,H34,AC34,AI34,AT34,)</f>
        <v>29527537542.394905</v>
      </c>
      <c r="BU34" s="19">
        <f>SUM(C34,H34)</f>
        <v>2151005410.9210501</v>
      </c>
      <c r="BV34" s="19">
        <f>SUM(AC34,AI34,AT34)</f>
        <v>27376532131.473854</v>
      </c>
      <c r="BW34" s="11">
        <f t="shared" si="21"/>
        <v>8184657301.4952812</v>
      </c>
      <c r="BX34" s="20">
        <f>SUM(E34,K34)</f>
        <v>1276781091.1275716</v>
      </c>
      <c r="BY34" s="20">
        <f>SUM(AD34,AM34,AU34,BB34,BK34)</f>
        <v>4771634818.7265091</v>
      </c>
      <c r="BZ34" s="20">
        <f t="shared" si="22"/>
        <v>0</v>
      </c>
      <c r="CA34" s="12">
        <f t="shared" si="23"/>
        <v>2590682137.0946264</v>
      </c>
      <c r="CB34" s="21">
        <f>SUM(N34,Z34:AB34)</f>
        <v>1265117003.9497676</v>
      </c>
      <c r="CC34" s="21">
        <f>SUM(AE34,AF34,AQ34,AX34,BG34)</f>
        <v>1099217307.0628023</v>
      </c>
      <c r="CD34" s="21">
        <f>SUM(BL34,AG34,AR34,AZ34,BH34,BQ34)</f>
        <v>226347826.08205655</v>
      </c>
      <c r="CE34" s="95">
        <f>Y34+BA34</f>
        <v>0</v>
      </c>
      <c r="CF34" s="1"/>
    </row>
    <row r="35" spans="1:84">
      <c r="A35" s="17">
        <v>533</v>
      </c>
      <c r="B35" s="17" t="s">
        <v>48</v>
      </c>
      <c r="C35" s="18">
        <f t="shared" si="1"/>
        <v>1104863181.2807</v>
      </c>
      <c r="D35" s="51">
        <v>1104863181.2807</v>
      </c>
      <c r="E35" s="18">
        <f t="shared" si="2"/>
        <v>578106699.33495295</v>
      </c>
      <c r="F35" s="17">
        <v>450124236.79675299</v>
      </c>
      <c r="G35" s="17">
        <v>127982462.53820001</v>
      </c>
      <c r="H35" s="18">
        <f t="shared" si="3"/>
        <v>0</v>
      </c>
      <c r="I35" s="51">
        <v>0</v>
      </c>
      <c r="J35" s="51">
        <v>0</v>
      </c>
      <c r="K35" s="18">
        <f t="shared" si="4"/>
        <v>0</v>
      </c>
      <c r="L35" s="17">
        <v>0</v>
      </c>
      <c r="M35" s="17">
        <v>0</v>
      </c>
      <c r="N35" s="18">
        <f t="shared" si="5"/>
        <v>183984100.89033967</v>
      </c>
      <c r="O35" s="18">
        <f t="shared" si="6"/>
        <v>0</v>
      </c>
      <c r="P35" s="17">
        <v>0</v>
      </c>
      <c r="Q35" s="17">
        <v>0</v>
      </c>
      <c r="R35" s="18">
        <f t="shared" si="7"/>
        <v>0</v>
      </c>
      <c r="S35" s="17">
        <v>0</v>
      </c>
      <c r="T35" s="17">
        <v>0</v>
      </c>
      <c r="U35" s="18">
        <f t="shared" si="8"/>
        <v>183984100.89033967</v>
      </c>
      <c r="V35" s="17">
        <v>80517897.94353497</v>
      </c>
      <c r="W35" s="17">
        <v>103466202.9468047</v>
      </c>
      <c r="X35" s="18">
        <f t="shared" si="9"/>
        <v>0</v>
      </c>
      <c r="Y35" s="17">
        <v>0</v>
      </c>
      <c r="Z35" s="17">
        <v>0</v>
      </c>
      <c r="AA35" s="17">
        <v>0</v>
      </c>
      <c r="AB35" s="17">
        <v>0</v>
      </c>
      <c r="AC35" s="18">
        <v>295227055.1909529</v>
      </c>
      <c r="AD35" s="18">
        <v>43225231.944285057</v>
      </c>
      <c r="AE35" s="18">
        <v>43627343.968463168</v>
      </c>
      <c r="AF35" s="18">
        <v>0</v>
      </c>
      <c r="AG35" s="46">
        <f t="shared" si="10"/>
        <v>0</v>
      </c>
      <c r="AH35" s="51">
        <v>0</v>
      </c>
      <c r="AI35" s="18">
        <f t="shared" si="11"/>
        <v>6453976667.5727406</v>
      </c>
      <c r="AJ35" s="51">
        <v>5000708019.1791105</v>
      </c>
      <c r="AK35" s="51">
        <v>1130562476.3970373</v>
      </c>
      <c r="AL35" s="51">
        <v>322706171.996593</v>
      </c>
      <c r="AM35" s="18">
        <f t="shared" si="12"/>
        <v>1837515458.6781387</v>
      </c>
      <c r="AN35" s="17">
        <v>309385457</v>
      </c>
      <c r="AO35" s="17">
        <v>876708000</v>
      </c>
      <c r="AP35" s="17">
        <v>651422001.67813861</v>
      </c>
      <c r="AQ35" s="18">
        <v>198360392.97998074</v>
      </c>
      <c r="AR35" s="18">
        <f t="shared" si="13"/>
        <v>565598328</v>
      </c>
      <c r="AS35" s="51">
        <v>565598328</v>
      </c>
      <c r="AT35" s="46">
        <v>1579352512.0785999</v>
      </c>
      <c r="AU35" s="18">
        <f t="shared" si="14"/>
        <v>556382746</v>
      </c>
      <c r="AV35" s="17">
        <v>221239130</v>
      </c>
      <c r="AW35" s="17">
        <v>335143616</v>
      </c>
      <c r="AX35" s="18">
        <v>0</v>
      </c>
      <c r="AY35" s="18">
        <f t="shared" si="15"/>
        <v>399999999.99995494</v>
      </c>
      <c r="AZ35" s="51">
        <v>399999999.99995494</v>
      </c>
      <c r="BA35" s="17">
        <v>0</v>
      </c>
      <c r="BB35" s="18">
        <f t="shared" si="0"/>
        <v>41281368.024443202</v>
      </c>
      <c r="BC35" s="17">
        <v>36185518.837664999</v>
      </c>
      <c r="BD35" s="17">
        <v>5095849.1867781999</v>
      </c>
      <c r="BE35" s="18">
        <f t="shared" si="16"/>
        <v>0</v>
      </c>
      <c r="BF35" s="51">
        <v>0</v>
      </c>
      <c r="BG35" s="46">
        <v>338937582.32474279</v>
      </c>
      <c r="BH35" s="46">
        <f t="shared" si="17"/>
        <v>22000000</v>
      </c>
      <c r="BI35" s="51">
        <v>0</v>
      </c>
      <c r="BJ35" s="51">
        <v>22000000</v>
      </c>
      <c r="BK35" s="46">
        <v>38112020.125700176</v>
      </c>
      <c r="BL35" s="46">
        <f t="shared" si="18"/>
        <v>4347826.0869565215</v>
      </c>
      <c r="BM35" s="51">
        <v>4347826.0869565215</v>
      </c>
      <c r="BN35" s="18">
        <v>2903323895.8056364</v>
      </c>
      <c r="BO35" s="18">
        <v>274190647.99978667</v>
      </c>
      <c r="BP35" s="18">
        <v>325152248.59486741</v>
      </c>
      <c r="BQ35" s="18">
        <f t="shared" si="19"/>
        <v>0</v>
      </c>
      <c r="BR35" s="51">
        <v>0</v>
      </c>
      <c r="BS35" s="9">
        <f t="shared" si="20"/>
        <v>17787565306.881241</v>
      </c>
      <c r="BT35" s="19">
        <f>SUM(C35,H35,AC35,AI35,AT35,)</f>
        <v>9433419416.1229935</v>
      </c>
      <c r="BU35" s="19">
        <f>SUM(C35,H35)</f>
        <v>1104863181.2807</v>
      </c>
      <c r="BV35" s="19">
        <f>SUM(AC35,AI35,AT35)</f>
        <v>8328556234.8422937</v>
      </c>
      <c r="BW35" s="11">
        <f t="shared" si="21"/>
        <v>6597290316.5078106</v>
      </c>
      <c r="BX35" s="20">
        <f>SUM(E35,K35)</f>
        <v>578106699.33495295</v>
      </c>
      <c r="BY35" s="20">
        <f>SUM(AD35,AM35,AU35,BB35,BK35)</f>
        <v>2516516824.7725673</v>
      </c>
      <c r="BZ35" s="20">
        <f t="shared" si="22"/>
        <v>0</v>
      </c>
      <c r="CA35" s="12">
        <f t="shared" si="23"/>
        <v>1756855574.2504377</v>
      </c>
      <c r="CB35" s="21">
        <f>SUM(N35,Z35:AB35)</f>
        <v>183984100.89033967</v>
      </c>
      <c r="CC35" s="21">
        <f>SUM(AE35,AF35,AQ35,AX35,BG35)</f>
        <v>580925319.27318668</v>
      </c>
      <c r="CD35" s="21">
        <f>SUM(BL35,AG35,AR35,AZ35,BH35,BQ35)</f>
        <v>991946154.08691144</v>
      </c>
      <c r="CE35" s="95">
        <f>Y35+BA35</f>
        <v>0</v>
      </c>
      <c r="CF35" s="1"/>
    </row>
    <row r="36" spans="1:84">
      <c r="A36" s="17">
        <v>534</v>
      </c>
      <c r="B36" s="17" t="s">
        <v>49</v>
      </c>
      <c r="C36" s="18">
        <f t="shared" si="1"/>
        <v>1458993194.6006999</v>
      </c>
      <c r="D36" s="51">
        <v>1458993194.6006999</v>
      </c>
      <c r="E36" s="18">
        <f t="shared" si="2"/>
        <v>596190086.01324999</v>
      </c>
      <c r="F36" s="17">
        <v>469589999.36624998</v>
      </c>
      <c r="G36" s="17">
        <v>126600086.647</v>
      </c>
      <c r="H36" s="18">
        <f t="shared" si="3"/>
        <v>0</v>
      </c>
      <c r="I36" s="51">
        <v>0</v>
      </c>
      <c r="J36" s="51">
        <v>0</v>
      </c>
      <c r="K36" s="18">
        <f t="shared" si="4"/>
        <v>0</v>
      </c>
      <c r="L36" s="17">
        <v>0</v>
      </c>
      <c r="M36" s="17">
        <v>0</v>
      </c>
      <c r="N36" s="18">
        <f t="shared" si="5"/>
        <v>1392013264.5930374</v>
      </c>
      <c r="O36" s="18">
        <f t="shared" si="6"/>
        <v>1392013264.5930374</v>
      </c>
      <c r="P36" s="17">
        <v>619199426.53992617</v>
      </c>
      <c r="Q36" s="17">
        <v>772813838.0531112</v>
      </c>
      <c r="R36" s="18">
        <f t="shared" si="7"/>
        <v>0</v>
      </c>
      <c r="S36" s="17">
        <v>0</v>
      </c>
      <c r="T36" s="17">
        <v>0</v>
      </c>
      <c r="U36" s="18">
        <f t="shared" si="8"/>
        <v>0</v>
      </c>
      <c r="V36" s="17">
        <v>0</v>
      </c>
      <c r="W36" s="17">
        <v>0</v>
      </c>
      <c r="X36" s="18">
        <f t="shared" si="9"/>
        <v>0</v>
      </c>
      <c r="Y36" s="17">
        <v>0</v>
      </c>
      <c r="Z36" s="17">
        <v>0</v>
      </c>
      <c r="AA36" s="17">
        <v>0</v>
      </c>
      <c r="AB36" s="17">
        <v>0</v>
      </c>
      <c r="AC36" s="18">
        <v>329846050.07100135</v>
      </c>
      <c r="AD36" s="18">
        <v>59849159.749811739</v>
      </c>
      <c r="AE36" s="18">
        <v>61067345.955856346</v>
      </c>
      <c r="AF36" s="18">
        <v>0</v>
      </c>
      <c r="AG36" s="46">
        <f t="shared" si="10"/>
        <v>0</v>
      </c>
      <c r="AH36" s="51">
        <v>0</v>
      </c>
      <c r="AI36" s="18">
        <f t="shared" ref="AI36:AI67" si="24">SUM(AJ36:AL36)</f>
        <v>5810730278.0376568</v>
      </c>
      <c r="AJ36" s="51">
        <v>5049789453.0004969</v>
      </c>
      <c r="AK36" s="51">
        <v>718373465.0377171</v>
      </c>
      <c r="AL36" s="51">
        <v>42567359.999442711</v>
      </c>
      <c r="AM36" s="18">
        <f t="shared" si="12"/>
        <v>895485311.38518715</v>
      </c>
      <c r="AN36" s="17">
        <v>385748311</v>
      </c>
      <c r="AO36" s="17">
        <v>360258000</v>
      </c>
      <c r="AP36" s="17">
        <v>149479000.38518718</v>
      </c>
      <c r="AQ36" s="18">
        <v>183905088.60709214</v>
      </c>
      <c r="AR36" s="18">
        <f t="shared" si="13"/>
        <v>42000000</v>
      </c>
      <c r="AS36" s="51">
        <v>42000000</v>
      </c>
      <c r="AT36" s="46">
        <v>3193497621.1975999</v>
      </c>
      <c r="AU36" s="18">
        <f t="shared" si="14"/>
        <v>291311559.58092594</v>
      </c>
      <c r="AV36" s="17">
        <v>144083665.99075738</v>
      </c>
      <c r="AW36" s="17">
        <v>147227893.59016854</v>
      </c>
      <c r="AX36" s="18">
        <v>0</v>
      </c>
      <c r="AY36" s="18">
        <f t="shared" si="15"/>
        <v>326523968.90085202</v>
      </c>
      <c r="AZ36" s="51">
        <v>299999999.99998999</v>
      </c>
      <c r="BA36" s="17">
        <v>26523968.900862034</v>
      </c>
      <c r="BB36" s="18">
        <f t="shared" ref="BB36:BB67" si="25">SUM(BC36:BD36)</f>
        <v>48313986.971007995</v>
      </c>
      <c r="BC36" s="17">
        <v>42332809.337729998</v>
      </c>
      <c r="BD36" s="17">
        <v>5981177.6332780002</v>
      </c>
      <c r="BE36" s="18">
        <f t="shared" si="16"/>
        <v>0</v>
      </c>
      <c r="BF36" s="51">
        <v>0</v>
      </c>
      <c r="BG36" s="46">
        <v>229920555.2824488</v>
      </c>
      <c r="BH36" s="46">
        <f t="shared" si="17"/>
        <v>22000000</v>
      </c>
      <c r="BI36" s="51">
        <v>0</v>
      </c>
      <c r="BJ36" s="51">
        <v>22000000</v>
      </c>
      <c r="BK36" s="46">
        <v>44338889.559696712</v>
      </c>
      <c r="BL36" s="46">
        <f t="shared" si="18"/>
        <v>4347826.0869565215</v>
      </c>
      <c r="BM36" s="51">
        <v>4347826.0869565215</v>
      </c>
      <c r="BN36" s="18">
        <v>1288067765.6200385</v>
      </c>
      <c r="BO36" s="18">
        <v>344629274.99999976</v>
      </c>
      <c r="BP36" s="18">
        <v>293270065.08525425</v>
      </c>
      <c r="BQ36" s="18">
        <f t="shared" si="19"/>
        <v>0</v>
      </c>
      <c r="BR36" s="51">
        <v>0</v>
      </c>
      <c r="BS36" s="9">
        <f t="shared" si="20"/>
        <v>16916301292.298372</v>
      </c>
      <c r="BT36" s="19">
        <f>SUM(C36,H36,AC36,AI36,AT36,)</f>
        <v>10793067143.906958</v>
      </c>
      <c r="BU36" s="19">
        <f>SUM(C36,H36)</f>
        <v>1458993194.6006999</v>
      </c>
      <c r="BV36" s="19">
        <f>SUM(AC36,AI36,AT36)</f>
        <v>9334073949.3062572</v>
      </c>
      <c r="BW36" s="11">
        <f t="shared" si="21"/>
        <v>3861456098.9651723</v>
      </c>
      <c r="BX36" s="20">
        <f>SUM(E36,K36)</f>
        <v>596190086.01324999</v>
      </c>
      <c r="BY36" s="20">
        <f>SUM(AD36,AM36,AU36,BB36,BK36)</f>
        <v>1339298907.2466295</v>
      </c>
      <c r="BZ36" s="20">
        <f t="shared" si="22"/>
        <v>0</v>
      </c>
      <c r="CA36" s="12">
        <f t="shared" si="23"/>
        <v>2235254080.5253811</v>
      </c>
      <c r="CB36" s="21">
        <f>SUM(N36,Z36:AB36)</f>
        <v>1392013264.5930374</v>
      </c>
      <c r="CC36" s="21">
        <f>SUM(AE36,AF36,AQ36,AX36,BG36)</f>
        <v>474892989.84539729</v>
      </c>
      <c r="CD36" s="21">
        <f>SUM(BL36,AG36,AR36,AZ36,BH36,BQ36)</f>
        <v>368347826.08694649</v>
      </c>
      <c r="CE36" s="95">
        <f>Y36+BA36</f>
        <v>26523968.900862034</v>
      </c>
      <c r="CF36" s="1"/>
    </row>
    <row r="37" spans="1:84">
      <c r="A37" s="17">
        <v>535</v>
      </c>
      <c r="B37" s="17" t="s">
        <v>50</v>
      </c>
      <c r="C37" s="18">
        <f t="shared" si="1"/>
        <v>1507130978.8017001</v>
      </c>
      <c r="D37" s="51">
        <v>1507130978.8017001</v>
      </c>
      <c r="E37" s="18">
        <f t="shared" si="2"/>
        <v>1061105993.2897389</v>
      </c>
      <c r="F37" s="17">
        <v>762464169.19473898</v>
      </c>
      <c r="G37" s="17">
        <v>298641824.09499997</v>
      </c>
      <c r="H37" s="18">
        <f t="shared" si="3"/>
        <v>326955511.99997002</v>
      </c>
      <c r="I37" s="51">
        <v>0</v>
      </c>
      <c r="J37" s="51">
        <v>326955511.99997002</v>
      </c>
      <c r="K37" s="18">
        <f t="shared" si="4"/>
        <v>122540813.45753865</v>
      </c>
      <c r="L37" s="17">
        <v>0</v>
      </c>
      <c r="M37" s="17">
        <v>122540813.45753865</v>
      </c>
      <c r="N37" s="18">
        <f t="shared" si="5"/>
        <v>521103615.30869776</v>
      </c>
      <c r="O37" s="18">
        <f t="shared" si="6"/>
        <v>0</v>
      </c>
      <c r="P37" s="17">
        <v>0</v>
      </c>
      <c r="Q37" s="17">
        <v>0</v>
      </c>
      <c r="R37" s="18">
        <f t="shared" si="7"/>
        <v>0</v>
      </c>
      <c r="S37" s="17">
        <v>0</v>
      </c>
      <c r="T37" s="17">
        <v>0</v>
      </c>
      <c r="U37" s="18">
        <f t="shared" si="8"/>
        <v>521103615.30869776</v>
      </c>
      <c r="V37" s="17">
        <v>212522202.4271276</v>
      </c>
      <c r="W37" s="17">
        <v>308581412.88157016</v>
      </c>
      <c r="X37" s="18">
        <f t="shared" si="9"/>
        <v>58917599.90202</v>
      </c>
      <c r="Y37" s="17">
        <v>0</v>
      </c>
      <c r="Z37" s="17">
        <v>0</v>
      </c>
      <c r="AA37" s="17">
        <v>0</v>
      </c>
      <c r="AB37" s="17">
        <v>58917599.90202</v>
      </c>
      <c r="AC37" s="18">
        <v>645657396.78321648</v>
      </c>
      <c r="AD37" s="18">
        <v>84536080.774458542</v>
      </c>
      <c r="AE37" s="18">
        <v>82261518.940535754</v>
      </c>
      <c r="AF37" s="18">
        <v>0</v>
      </c>
      <c r="AG37" s="46">
        <f t="shared" si="10"/>
        <v>0</v>
      </c>
      <c r="AH37" s="51">
        <v>0</v>
      </c>
      <c r="AI37" s="18">
        <f t="shared" si="24"/>
        <v>13282054746.43693</v>
      </c>
      <c r="AJ37" s="51">
        <v>11293066437.242838</v>
      </c>
      <c r="AK37" s="51">
        <v>1885035417.1951487</v>
      </c>
      <c r="AL37" s="51">
        <v>103952891.99894421</v>
      </c>
      <c r="AM37" s="18">
        <f t="shared" si="12"/>
        <v>3171188238.3458676</v>
      </c>
      <c r="AN37" s="17">
        <v>1041700238</v>
      </c>
      <c r="AO37" s="17">
        <v>1995288000</v>
      </c>
      <c r="AP37" s="17">
        <v>134200000.3458676</v>
      </c>
      <c r="AQ37" s="18">
        <v>434857153.22977883</v>
      </c>
      <c r="AR37" s="18">
        <f t="shared" si="13"/>
        <v>0</v>
      </c>
      <c r="AS37" s="51">
        <v>0</v>
      </c>
      <c r="AT37" s="46">
        <v>2676222041.5832</v>
      </c>
      <c r="AU37" s="18">
        <f t="shared" si="14"/>
        <v>527802752.77909505</v>
      </c>
      <c r="AV37" s="17">
        <v>361093269.84624732</v>
      </c>
      <c r="AW37" s="17">
        <v>166709482.93284777</v>
      </c>
      <c r="AX37" s="18">
        <v>0</v>
      </c>
      <c r="AY37" s="18">
        <f t="shared" si="15"/>
        <v>0</v>
      </c>
      <c r="AZ37" s="51">
        <v>0</v>
      </c>
      <c r="BA37" s="17">
        <v>0</v>
      </c>
      <c r="BB37" s="18">
        <f t="shared" si="25"/>
        <v>54894118.534431092</v>
      </c>
      <c r="BC37" s="17">
        <v>41869598.921234995</v>
      </c>
      <c r="BD37" s="17">
        <v>13024519.613196099</v>
      </c>
      <c r="BE37" s="18">
        <f t="shared" si="16"/>
        <v>0</v>
      </c>
      <c r="BF37" s="51">
        <v>0</v>
      </c>
      <c r="BG37" s="46">
        <v>650981170.35517156</v>
      </c>
      <c r="BH37" s="46">
        <f t="shared" si="17"/>
        <v>22000000</v>
      </c>
      <c r="BI37" s="51">
        <v>0</v>
      </c>
      <c r="BJ37" s="51">
        <v>22000000</v>
      </c>
      <c r="BK37" s="46">
        <v>89160576.122490838</v>
      </c>
      <c r="BL37" s="46">
        <f t="shared" si="18"/>
        <v>4347826.0869565215</v>
      </c>
      <c r="BM37" s="51">
        <v>4347826.0869565215</v>
      </c>
      <c r="BN37" s="18">
        <v>462549412.71082699</v>
      </c>
      <c r="BO37" s="18">
        <v>180532859.00013196</v>
      </c>
      <c r="BP37" s="18">
        <v>22885698.609915197</v>
      </c>
      <c r="BQ37" s="18">
        <f t="shared" si="19"/>
        <v>30000000</v>
      </c>
      <c r="BR37" s="51">
        <v>30000000</v>
      </c>
      <c r="BS37" s="9">
        <f t="shared" si="20"/>
        <v>26019686103.052666</v>
      </c>
      <c r="BT37" s="19">
        <f>SUM(C37,H37,AC37,AI37,AT37,)</f>
        <v>18438020675.605015</v>
      </c>
      <c r="BU37" s="19">
        <f>SUM(C37,H37)</f>
        <v>1834086490.8016701</v>
      </c>
      <c r="BV37" s="19">
        <f>SUM(AC37,AI37,AT37)</f>
        <v>16603934184.803347</v>
      </c>
      <c r="BW37" s="11">
        <f t="shared" si="21"/>
        <v>5777196543.6244936</v>
      </c>
      <c r="BX37" s="20">
        <f>SUM(E37,K37)</f>
        <v>1183646806.7472775</v>
      </c>
      <c r="BY37" s="20">
        <f>SUM(AD37,AM37,AU37,BB37,BK37)</f>
        <v>3927581766.5563431</v>
      </c>
      <c r="BZ37" s="20">
        <f t="shared" si="22"/>
        <v>0</v>
      </c>
      <c r="CA37" s="12">
        <f t="shared" si="23"/>
        <v>1804468883.8231602</v>
      </c>
      <c r="CB37" s="21">
        <f>SUM(N37,Z37:AB37)</f>
        <v>580021215.2107178</v>
      </c>
      <c r="CC37" s="21">
        <f>SUM(AE37,AF37,AQ37,AX37,BG37)</f>
        <v>1168099842.525486</v>
      </c>
      <c r="CD37" s="21">
        <f>SUM(BL37,AG37,AR37,AZ37,BH37,BQ37)</f>
        <v>56347826.086956523</v>
      </c>
      <c r="CE37" s="95">
        <f>Y37+BA37</f>
        <v>0</v>
      </c>
      <c r="CF37" s="1"/>
    </row>
    <row r="38" spans="1:84">
      <c r="A38" s="17">
        <v>536</v>
      </c>
      <c r="B38" s="17" t="s">
        <v>51</v>
      </c>
      <c r="C38" s="18">
        <f t="shared" si="1"/>
        <v>1817361793.2026999</v>
      </c>
      <c r="D38" s="51">
        <v>1817361793.2026999</v>
      </c>
      <c r="E38" s="18">
        <f t="shared" si="2"/>
        <v>980615890.00865197</v>
      </c>
      <c r="F38" s="17">
        <v>687358926.09005201</v>
      </c>
      <c r="G38" s="17">
        <v>293256963.91860002</v>
      </c>
      <c r="H38" s="18">
        <f t="shared" si="3"/>
        <v>526102368</v>
      </c>
      <c r="I38" s="51">
        <v>0</v>
      </c>
      <c r="J38" s="51">
        <v>526102368</v>
      </c>
      <c r="K38" s="18">
        <f t="shared" si="4"/>
        <v>199479265.03760991</v>
      </c>
      <c r="L38" s="17">
        <v>0</v>
      </c>
      <c r="M38" s="17">
        <v>199479265.03760991</v>
      </c>
      <c r="N38" s="18">
        <f t="shared" si="5"/>
        <v>2444466107.3114853</v>
      </c>
      <c r="O38" s="18">
        <f t="shared" si="6"/>
        <v>2444466107.3114853</v>
      </c>
      <c r="P38" s="17">
        <v>947215431.36598647</v>
      </c>
      <c r="Q38" s="17">
        <v>1497250675.9454989</v>
      </c>
      <c r="R38" s="18">
        <f t="shared" si="7"/>
        <v>0</v>
      </c>
      <c r="S38" s="17">
        <v>0</v>
      </c>
      <c r="T38" s="17">
        <v>0</v>
      </c>
      <c r="U38" s="18">
        <f t="shared" si="8"/>
        <v>0</v>
      </c>
      <c r="V38" s="17">
        <v>0</v>
      </c>
      <c r="W38" s="17">
        <v>0</v>
      </c>
      <c r="X38" s="18">
        <f t="shared" si="9"/>
        <v>95766015.329579994</v>
      </c>
      <c r="Y38" s="17">
        <v>0</v>
      </c>
      <c r="Z38" s="17">
        <v>0</v>
      </c>
      <c r="AA38" s="17">
        <v>0</v>
      </c>
      <c r="AB38" s="17">
        <v>95766015.329579994</v>
      </c>
      <c r="AC38" s="18">
        <v>280008392.15121251</v>
      </c>
      <c r="AD38" s="18">
        <v>64570467.132183321</v>
      </c>
      <c r="AE38" s="18">
        <v>62767421.95462741</v>
      </c>
      <c r="AF38" s="18">
        <v>0</v>
      </c>
      <c r="AG38" s="46">
        <f t="shared" si="10"/>
        <v>0</v>
      </c>
      <c r="AH38" s="51">
        <v>0</v>
      </c>
      <c r="AI38" s="18">
        <f t="shared" si="24"/>
        <v>13743206509.658094</v>
      </c>
      <c r="AJ38" s="51">
        <v>10274812075.188614</v>
      </c>
      <c r="AK38" s="51">
        <v>3015592818.4740324</v>
      </c>
      <c r="AL38" s="51">
        <v>452801615.9954465</v>
      </c>
      <c r="AM38" s="18">
        <f t="shared" si="12"/>
        <v>4218886803.8100061</v>
      </c>
      <c r="AN38" s="17">
        <v>786743301</v>
      </c>
      <c r="AO38" s="17">
        <v>2341371500</v>
      </c>
      <c r="AP38" s="17">
        <v>1090772002.8100061</v>
      </c>
      <c r="AQ38" s="18">
        <v>339436459.50914264</v>
      </c>
      <c r="AR38" s="18">
        <f t="shared" si="13"/>
        <v>0</v>
      </c>
      <c r="AS38" s="51">
        <v>0</v>
      </c>
      <c r="AT38" s="46">
        <v>3567882816.9576001</v>
      </c>
      <c r="AU38" s="18">
        <f t="shared" si="14"/>
        <v>401801515.16303027</v>
      </c>
      <c r="AV38" s="17">
        <v>281801512</v>
      </c>
      <c r="AW38" s="17">
        <v>120000003.16303027</v>
      </c>
      <c r="AX38" s="18">
        <v>0</v>
      </c>
      <c r="AY38" s="18">
        <f t="shared" si="15"/>
        <v>53120469.557198972</v>
      </c>
      <c r="AZ38" s="51">
        <v>0</v>
      </c>
      <c r="BA38" s="17">
        <v>53120469.557198972</v>
      </c>
      <c r="BB38" s="18">
        <f t="shared" si="25"/>
        <v>46048714.140607305</v>
      </c>
      <c r="BC38" s="17">
        <v>36255098.979675002</v>
      </c>
      <c r="BD38" s="17">
        <v>9793615.1609323006</v>
      </c>
      <c r="BE38" s="18">
        <f t="shared" si="16"/>
        <v>399999999.99999994</v>
      </c>
      <c r="BF38" s="51">
        <v>399999999.99999994</v>
      </c>
      <c r="BG38" s="46">
        <v>657960030.04732275</v>
      </c>
      <c r="BH38" s="46">
        <f t="shared" si="17"/>
        <v>22000000</v>
      </c>
      <c r="BI38" s="51">
        <v>0</v>
      </c>
      <c r="BJ38" s="51">
        <v>22000000</v>
      </c>
      <c r="BK38" s="46">
        <v>72774820.557778642</v>
      </c>
      <c r="BL38" s="46">
        <f t="shared" si="18"/>
        <v>4347826.0869565215</v>
      </c>
      <c r="BM38" s="51">
        <v>4347826.0869565215</v>
      </c>
      <c r="BN38" s="18">
        <v>3362982989.7864461</v>
      </c>
      <c r="BO38" s="18">
        <v>873960240.0001229</v>
      </c>
      <c r="BP38" s="18">
        <v>351976337.53606659</v>
      </c>
      <c r="BQ38" s="18">
        <f t="shared" si="19"/>
        <v>0</v>
      </c>
      <c r="BR38" s="51">
        <v>0</v>
      </c>
      <c r="BS38" s="9">
        <f t="shared" si="20"/>
        <v>34587523252.938423</v>
      </c>
      <c r="BT38" s="19">
        <f>SUM(C38,H38,AC38,AI38,AT38,)</f>
        <v>19934561879.969608</v>
      </c>
      <c r="BU38" s="19">
        <f>SUM(C38,H38)</f>
        <v>2343464161.2026997</v>
      </c>
      <c r="BV38" s="19">
        <f>SUM(AC38,AI38,AT38)</f>
        <v>17591097718.766907</v>
      </c>
      <c r="BW38" s="11">
        <f t="shared" si="21"/>
        <v>10973097043.172501</v>
      </c>
      <c r="BX38" s="20">
        <f>SUM(E38,K38)</f>
        <v>1180095155.0462618</v>
      </c>
      <c r="BY38" s="20">
        <f>SUM(AD38,AM38,AU38,BB38,BK38)</f>
        <v>4804082320.8036051</v>
      </c>
      <c r="BZ38" s="20">
        <f t="shared" si="22"/>
        <v>399999999.99999994</v>
      </c>
      <c r="CA38" s="12">
        <f t="shared" si="23"/>
        <v>3626743860.2391143</v>
      </c>
      <c r="CB38" s="21">
        <f>SUM(N38,Z38:AB38)</f>
        <v>2540232122.6410651</v>
      </c>
      <c r="CC38" s="21">
        <f>SUM(AE38,AF38,AQ38,AX38,BG38)</f>
        <v>1060163911.5110928</v>
      </c>
      <c r="CD38" s="21">
        <f>SUM(BL38,AG38,AR38,AZ38,BH38,BQ38)</f>
        <v>26347826.086956523</v>
      </c>
      <c r="CE38" s="95">
        <f>Y38+BA38</f>
        <v>53120469.557198972</v>
      </c>
      <c r="CF38" s="1"/>
    </row>
    <row r="39" spans="1:84">
      <c r="A39" s="17">
        <v>537</v>
      </c>
      <c r="B39" s="17" t="s">
        <v>52</v>
      </c>
      <c r="C39" s="18">
        <f t="shared" si="1"/>
        <v>1776892437.2425001</v>
      </c>
      <c r="D39" s="51">
        <v>1776892437.2425001</v>
      </c>
      <c r="E39" s="18">
        <f t="shared" si="2"/>
        <v>758116556.36625707</v>
      </c>
      <c r="F39" s="17">
        <v>560629429.14505708</v>
      </c>
      <c r="G39" s="17">
        <v>197487127.22120002</v>
      </c>
      <c r="H39" s="18">
        <f t="shared" si="3"/>
        <v>0</v>
      </c>
      <c r="I39" s="51">
        <v>0</v>
      </c>
      <c r="J39" s="51">
        <v>0</v>
      </c>
      <c r="K39" s="18">
        <f t="shared" si="4"/>
        <v>0</v>
      </c>
      <c r="L39" s="17">
        <v>0</v>
      </c>
      <c r="M39" s="17">
        <v>0</v>
      </c>
      <c r="N39" s="18">
        <f t="shared" si="5"/>
        <v>254843411.02651101</v>
      </c>
      <c r="O39" s="18">
        <f t="shared" si="6"/>
        <v>0</v>
      </c>
      <c r="P39" s="17">
        <v>0</v>
      </c>
      <c r="Q39" s="17">
        <v>0</v>
      </c>
      <c r="R39" s="18">
        <f t="shared" si="7"/>
        <v>0</v>
      </c>
      <c r="S39" s="17">
        <v>0</v>
      </c>
      <c r="T39" s="17">
        <v>0</v>
      </c>
      <c r="U39" s="18">
        <f t="shared" si="8"/>
        <v>254843411.02651101</v>
      </c>
      <c r="V39" s="17">
        <v>103340933.30971557</v>
      </c>
      <c r="W39" s="17">
        <v>151502477.71679544</v>
      </c>
      <c r="X39" s="18">
        <f t="shared" si="9"/>
        <v>0</v>
      </c>
      <c r="Y39" s="17">
        <v>0</v>
      </c>
      <c r="Z39" s="17">
        <v>0</v>
      </c>
      <c r="AA39" s="17">
        <v>0</v>
      </c>
      <c r="AB39" s="17">
        <v>0</v>
      </c>
      <c r="AC39" s="18">
        <v>474938858.62998933</v>
      </c>
      <c r="AD39" s="18">
        <v>59637525.555704273</v>
      </c>
      <c r="AE39" s="18">
        <v>60268364.956433907</v>
      </c>
      <c r="AF39" s="18">
        <v>0</v>
      </c>
      <c r="AG39" s="46">
        <f t="shared" si="10"/>
        <v>0</v>
      </c>
      <c r="AH39" s="51">
        <v>0</v>
      </c>
      <c r="AI39" s="18">
        <f t="shared" si="24"/>
        <v>15749099024.183926</v>
      </c>
      <c r="AJ39" s="51">
        <v>11869593596.922487</v>
      </c>
      <c r="AK39" s="51">
        <v>2515440515.275105</v>
      </c>
      <c r="AL39" s="51">
        <v>1364064911.9863346</v>
      </c>
      <c r="AM39" s="18">
        <f t="shared" si="12"/>
        <v>2767489903.8705311</v>
      </c>
      <c r="AN39" s="17">
        <v>806231902</v>
      </c>
      <c r="AO39" s="17">
        <v>1235178000</v>
      </c>
      <c r="AP39" s="17">
        <v>726080001.87053132</v>
      </c>
      <c r="AQ39" s="18">
        <v>242432184.82102418</v>
      </c>
      <c r="AR39" s="18">
        <f t="shared" si="13"/>
        <v>288000000</v>
      </c>
      <c r="AS39" s="51">
        <v>288000000</v>
      </c>
      <c r="AT39" s="46">
        <v>2128821177.8392</v>
      </c>
      <c r="AU39" s="18">
        <f t="shared" si="14"/>
        <v>527661258</v>
      </c>
      <c r="AV39" s="17">
        <v>257870987</v>
      </c>
      <c r="AW39" s="17">
        <v>269790271</v>
      </c>
      <c r="AX39" s="18">
        <v>0</v>
      </c>
      <c r="AY39" s="18">
        <f t="shared" si="15"/>
        <v>0</v>
      </c>
      <c r="AZ39" s="51">
        <v>0</v>
      </c>
      <c r="BA39" s="17">
        <v>0</v>
      </c>
      <c r="BB39" s="18">
        <f t="shared" si="25"/>
        <v>45621932.3428725</v>
      </c>
      <c r="BC39" s="17">
        <v>38259157.96593</v>
      </c>
      <c r="BD39" s="17">
        <v>7362774.3769425005</v>
      </c>
      <c r="BE39" s="18">
        <f t="shared" si="16"/>
        <v>0</v>
      </c>
      <c r="BF39" s="51">
        <v>0</v>
      </c>
      <c r="BG39" s="46">
        <v>480467647.89500678</v>
      </c>
      <c r="BH39" s="46">
        <f t="shared" si="17"/>
        <v>0</v>
      </c>
      <c r="BI39" s="51">
        <v>0</v>
      </c>
      <c r="BJ39" s="51">
        <v>0</v>
      </c>
      <c r="BK39" s="46">
        <v>67553120.043289676</v>
      </c>
      <c r="BL39" s="46">
        <f t="shared" si="18"/>
        <v>4347826.0869565215</v>
      </c>
      <c r="BM39" s="51">
        <v>4347826.0869565215</v>
      </c>
      <c r="BN39" s="18">
        <v>2586035208.2352743</v>
      </c>
      <c r="BO39" s="18">
        <v>619666327.00002587</v>
      </c>
      <c r="BP39" s="18">
        <v>362915473.44278485</v>
      </c>
      <c r="BQ39" s="18">
        <f t="shared" si="19"/>
        <v>100000000</v>
      </c>
      <c r="BR39" s="51">
        <v>100000000</v>
      </c>
      <c r="BS39" s="9">
        <f t="shared" si="20"/>
        <v>29354808237.538284</v>
      </c>
      <c r="BT39" s="19">
        <f>SUM(C39,H39,AC39,AI39,AT39,)</f>
        <v>20129751497.895615</v>
      </c>
      <c r="BU39" s="19">
        <f>SUM(C39,H39)</f>
        <v>1776892437.2425001</v>
      </c>
      <c r="BV39" s="19">
        <f>SUM(AC39,AI39,AT39)</f>
        <v>18352859060.653114</v>
      </c>
      <c r="BW39" s="11">
        <f t="shared" si="21"/>
        <v>7794697304.85674</v>
      </c>
      <c r="BX39" s="20">
        <f>SUM(E39,K39)</f>
        <v>758116556.36625707</v>
      </c>
      <c r="BY39" s="20">
        <f>SUM(AD39,AM39,AU39,BB39,BK39)</f>
        <v>3467963739.8123975</v>
      </c>
      <c r="BZ39" s="20">
        <f t="shared" si="22"/>
        <v>0</v>
      </c>
      <c r="CA39" s="12">
        <f t="shared" si="23"/>
        <v>1430359434.7859323</v>
      </c>
      <c r="CB39" s="21">
        <f>SUM(N39,Z39:AB39)</f>
        <v>254843411.02651101</v>
      </c>
      <c r="CC39" s="21">
        <f>SUM(AE39,AF39,AQ39,AX39,BG39)</f>
        <v>783168197.67246485</v>
      </c>
      <c r="CD39" s="21">
        <f>SUM(BL39,AG39,AR39,AZ39,BH39,BQ39)</f>
        <v>392347826.0869565</v>
      </c>
      <c r="CE39" s="95">
        <f>Y39+BA39</f>
        <v>0</v>
      </c>
      <c r="CF39" s="1"/>
    </row>
    <row r="40" spans="1:84">
      <c r="A40" s="17">
        <v>538</v>
      </c>
      <c r="B40" s="17" t="s">
        <v>53</v>
      </c>
      <c r="C40" s="18">
        <f t="shared" si="1"/>
        <v>1152210418.5214</v>
      </c>
      <c r="D40" s="51">
        <v>1152210418.5214</v>
      </c>
      <c r="E40" s="18">
        <f t="shared" si="2"/>
        <v>459795271.65407896</v>
      </c>
      <c r="F40" s="17">
        <v>393650104.73747897</v>
      </c>
      <c r="G40" s="17">
        <v>66145166.916600004</v>
      </c>
      <c r="H40" s="18">
        <f t="shared" si="3"/>
        <v>0</v>
      </c>
      <c r="I40" s="51">
        <v>0</v>
      </c>
      <c r="J40" s="51">
        <v>0</v>
      </c>
      <c r="K40" s="18">
        <f t="shared" si="4"/>
        <v>0</v>
      </c>
      <c r="L40" s="17">
        <v>0</v>
      </c>
      <c r="M40" s="17">
        <v>0</v>
      </c>
      <c r="N40" s="18">
        <f t="shared" si="5"/>
        <v>1087286766.304605</v>
      </c>
      <c r="O40" s="18">
        <f t="shared" si="6"/>
        <v>1087286766.304605</v>
      </c>
      <c r="P40" s="17">
        <v>490104126.53275025</v>
      </c>
      <c r="Q40" s="17">
        <v>597182639.77185488</v>
      </c>
      <c r="R40" s="18">
        <f t="shared" si="7"/>
        <v>0</v>
      </c>
      <c r="S40" s="17">
        <v>0</v>
      </c>
      <c r="T40" s="17">
        <v>0</v>
      </c>
      <c r="U40" s="18">
        <f t="shared" si="8"/>
        <v>0</v>
      </c>
      <c r="V40" s="17">
        <v>0</v>
      </c>
      <c r="W40" s="17">
        <v>0</v>
      </c>
      <c r="X40" s="18">
        <f t="shared" si="9"/>
        <v>0</v>
      </c>
      <c r="Y40" s="17">
        <v>0</v>
      </c>
      <c r="Z40" s="17">
        <v>0</v>
      </c>
      <c r="AA40" s="17">
        <v>0</v>
      </c>
      <c r="AB40" s="17">
        <v>0</v>
      </c>
      <c r="AC40" s="18">
        <v>317203034.05455577</v>
      </c>
      <c r="AD40" s="18">
        <v>38378169.604475349</v>
      </c>
      <c r="AE40" s="18">
        <v>37895326.972606666</v>
      </c>
      <c r="AF40" s="18">
        <v>0</v>
      </c>
      <c r="AG40" s="46">
        <f t="shared" si="10"/>
        <v>0</v>
      </c>
      <c r="AH40" s="51">
        <v>0</v>
      </c>
      <c r="AI40" s="18">
        <f t="shared" si="24"/>
        <v>3465351523.536427</v>
      </c>
      <c r="AJ40" s="51">
        <v>3386271677.9871955</v>
      </c>
      <c r="AK40" s="51">
        <v>79079845.549231306</v>
      </c>
      <c r="AL40" s="51">
        <v>0</v>
      </c>
      <c r="AM40" s="18">
        <f t="shared" si="12"/>
        <v>471959791.42506921</v>
      </c>
      <c r="AN40" s="17">
        <v>66969013.000000007</v>
      </c>
      <c r="AO40" s="17">
        <v>45879000</v>
      </c>
      <c r="AP40" s="17">
        <v>359111778.42506921</v>
      </c>
      <c r="AQ40" s="18">
        <v>123381658.53024033</v>
      </c>
      <c r="AR40" s="18">
        <f t="shared" si="13"/>
        <v>0</v>
      </c>
      <c r="AS40" s="51">
        <v>0</v>
      </c>
      <c r="AT40" s="46">
        <v>1125901459.3803</v>
      </c>
      <c r="AU40" s="18">
        <f t="shared" si="14"/>
        <v>132176108.99999999</v>
      </c>
      <c r="AV40" s="17">
        <v>132176108.99999999</v>
      </c>
      <c r="AW40" s="17">
        <v>0</v>
      </c>
      <c r="AX40" s="18">
        <v>0</v>
      </c>
      <c r="AY40" s="18">
        <f t="shared" si="15"/>
        <v>43687735.470432922</v>
      </c>
      <c r="AZ40" s="51">
        <v>0</v>
      </c>
      <c r="BA40" s="17">
        <v>43687735.470432922</v>
      </c>
      <c r="BB40" s="18">
        <f t="shared" si="25"/>
        <v>47384863.872554295</v>
      </c>
      <c r="BC40" s="17">
        <v>43727949.432224996</v>
      </c>
      <c r="BD40" s="17">
        <v>3656914.4403293002</v>
      </c>
      <c r="BE40" s="18">
        <f t="shared" si="16"/>
        <v>299999999.99999499</v>
      </c>
      <c r="BF40" s="51">
        <v>299999999.99999499</v>
      </c>
      <c r="BG40" s="46">
        <v>248706202.59687719</v>
      </c>
      <c r="BH40" s="46">
        <f t="shared" si="17"/>
        <v>22000000</v>
      </c>
      <c r="BI40" s="51">
        <v>0</v>
      </c>
      <c r="BJ40" s="51">
        <v>22000000</v>
      </c>
      <c r="BK40" s="46">
        <v>27205125.150499146</v>
      </c>
      <c r="BL40" s="46">
        <f t="shared" si="18"/>
        <v>4347826.0869565215</v>
      </c>
      <c r="BM40" s="51">
        <v>4347826.0869565215</v>
      </c>
      <c r="BN40" s="18">
        <v>122545372.77602765</v>
      </c>
      <c r="BO40" s="18">
        <v>65029027.999935791</v>
      </c>
      <c r="BP40" s="18">
        <v>248880641.0289703</v>
      </c>
      <c r="BQ40" s="18">
        <f t="shared" si="19"/>
        <v>30000000</v>
      </c>
      <c r="BR40" s="51">
        <v>30000000</v>
      </c>
      <c r="BS40" s="9">
        <f t="shared" si="20"/>
        <v>9571326323.9660072</v>
      </c>
      <c r="BT40" s="19">
        <f>SUM(C40,H40,AC40,AI40,AT40,)</f>
        <v>6060666435.4926834</v>
      </c>
      <c r="BU40" s="19">
        <f>SUM(C40,H40)</f>
        <v>1152210418.5214</v>
      </c>
      <c r="BV40" s="19">
        <f>SUM(AC40,AI40,AT40)</f>
        <v>4908456016.971283</v>
      </c>
      <c r="BW40" s="11">
        <f t="shared" si="21"/>
        <v>1913354372.5116057</v>
      </c>
      <c r="BX40" s="20">
        <f>SUM(E40,K40)</f>
        <v>459795271.65407896</v>
      </c>
      <c r="BY40" s="20">
        <f>SUM(AD40,AM40,AU40,BB40,BK40)</f>
        <v>717104059.052598</v>
      </c>
      <c r="BZ40" s="20">
        <f t="shared" si="22"/>
        <v>299999999.99999499</v>
      </c>
      <c r="CA40" s="12">
        <f t="shared" si="23"/>
        <v>1553617780.4912858</v>
      </c>
      <c r="CB40" s="21">
        <f>SUM(N40,Z40:AB40)</f>
        <v>1087286766.304605</v>
      </c>
      <c r="CC40" s="21">
        <f>SUM(AE40,AF40,AQ40,AX40,BG40)</f>
        <v>409983188.09972417</v>
      </c>
      <c r="CD40" s="21">
        <f>SUM(BL40,AG40,AR40,AZ40,BH40,BQ40)</f>
        <v>56347826.086956523</v>
      </c>
      <c r="CE40" s="95">
        <f>Y40+BA40</f>
        <v>43687735.470432922</v>
      </c>
      <c r="CF40" s="1"/>
    </row>
    <row r="41" spans="1:84">
      <c r="A41" s="17">
        <v>539</v>
      </c>
      <c r="B41" s="17" t="s">
        <v>54</v>
      </c>
      <c r="C41" s="18">
        <f t="shared" si="1"/>
        <v>1679083182.1215999</v>
      </c>
      <c r="D41" s="51">
        <v>1679083182.1215999</v>
      </c>
      <c r="E41" s="18">
        <f t="shared" si="2"/>
        <v>516640114.10401297</v>
      </c>
      <c r="F41" s="17">
        <v>411016814.347013</v>
      </c>
      <c r="G41" s="17">
        <v>105623299.757</v>
      </c>
      <c r="H41" s="18">
        <f t="shared" si="3"/>
        <v>165175703.99996999</v>
      </c>
      <c r="I41" s="51">
        <v>0</v>
      </c>
      <c r="J41" s="51">
        <v>165175703.99996999</v>
      </c>
      <c r="K41" s="18">
        <f t="shared" si="4"/>
        <v>58983319.386177786</v>
      </c>
      <c r="L41" s="17">
        <v>0</v>
      </c>
      <c r="M41" s="17">
        <v>58983319.386177786</v>
      </c>
      <c r="N41" s="18">
        <f t="shared" si="5"/>
        <v>1245668477.6367602</v>
      </c>
      <c r="O41" s="18">
        <f t="shared" si="6"/>
        <v>1245668477.6367602</v>
      </c>
      <c r="P41" s="17">
        <v>525837770.36259139</v>
      </c>
      <c r="Q41" s="17">
        <v>719830707.27416897</v>
      </c>
      <c r="R41" s="18">
        <f t="shared" si="7"/>
        <v>0</v>
      </c>
      <c r="S41" s="17">
        <v>0</v>
      </c>
      <c r="T41" s="17">
        <v>0</v>
      </c>
      <c r="U41" s="18">
        <f t="shared" si="8"/>
        <v>0</v>
      </c>
      <c r="V41" s="17">
        <v>0</v>
      </c>
      <c r="W41" s="17">
        <v>0</v>
      </c>
      <c r="X41" s="18">
        <f t="shared" si="9"/>
        <v>32300307.62892</v>
      </c>
      <c r="Y41" s="17">
        <v>0</v>
      </c>
      <c r="Z41" s="17">
        <v>0</v>
      </c>
      <c r="AA41" s="17">
        <v>0</v>
      </c>
      <c r="AB41" s="17">
        <v>32300307.62892</v>
      </c>
      <c r="AC41" s="18">
        <v>415733073.03029585</v>
      </c>
      <c r="AD41" s="18">
        <v>32620069.407957692</v>
      </c>
      <c r="AE41" s="18">
        <v>31452198.977264199</v>
      </c>
      <c r="AF41" s="18">
        <v>0</v>
      </c>
      <c r="AG41" s="46">
        <f t="shared" si="10"/>
        <v>0</v>
      </c>
      <c r="AH41" s="51">
        <v>0</v>
      </c>
      <c r="AI41" s="18">
        <f t="shared" si="24"/>
        <v>5865774699.0078039</v>
      </c>
      <c r="AJ41" s="51">
        <v>4777311348.6126909</v>
      </c>
      <c r="AK41" s="51">
        <v>745840838.39842546</v>
      </c>
      <c r="AL41" s="51">
        <v>342622511.99668801</v>
      </c>
      <c r="AM41" s="18">
        <f t="shared" si="12"/>
        <v>1173967854.807899</v>
      </c>
      <c r="AN41" s="17">
        <v>357286854</v>
      </c>
      <c r="AO41" s="17">
        <v>503106000</v>
      </c>
      <c r="AP41" s="17">
        <v>313575000.80789888</v>
      </c>
      <c r="AQ41" s="18">
        <v>144072447.58625928</v>
      </c>
      <c r="AR41" s="18">
        <f t="shared" si="13"/>
        <v>100000000</v>
      </c>
      <c r="AS41" s="51">
        <v>100000000</v>
      </c>
      <c r="AT41" s="46">
        <v>3895704084.9977999</v>
      </c>
      <c r="AU41" s="18">
        <f t="shared" si="14"/>
        <v>366276020.21141738</v>
      </c>
      <c r="AV41" s="17">
        <v>235105044.99999997</v>
      </c>
      <c r="AW41" s="17">
        <v>131170975.21141739</v>
      </c>
      <c r="AX41" s="18">
        <v>0</v>
      </c>
      <c r="AY41" s="18">
        <f t="shared" si="15"/>
        <v>25375391.591450687</v>
      </c>
      <c r="AZ41" s="51">
        <v>0</v>
      </c>
      <c r="BA41" s="17">
        <v>25375391.591450687</v>
      </c>
      <c r="BB41" s="18">
        <f t="shared" si="25"/>
        <v>41184626.491391495</v>
      </c>
      <c r="BC41" s="17">
        <v>37306435.699394993</v>
      </c>
      <c r="BD41" s="17">
        <v>3878190.7919964995</v>
      </c>
      <c r="BE41" s="18">
        <f t="shared" si="16"/>
        <v>0</v>
      </c>
      <c r="BF41" s="51">
        <v>0</v>
      </c>
      <c r="BG41" s="46">
        <v>199530734.45308083</v>
      </c>
      <c r="BH41" s="46">
        <f t="shared" si="17"/>
        <v>22000000</v>
      </c>
      <c r="BI41" s="51">
        <v>0</v>
      </c>
      <c r="BJ41" s="51">
        <v>22000000</v>
      </c>
      <c r="BK41" s="46">
        <v>65251524.245906532</v>
      </c>
      <c r="BL41" s="46">
        <f t="shared" si="18"/>
        <v>4347826.0869565215</v>
      </c>
      <c r="BM41" s="51">
        <v>4347826.0869565215</v>
      </c>
      <c r="BN41" s="18">
        <v>789033389.00035095</v>
      </c>
      <c r="BO41" s="18">
        <v>440184430.00014019</v>
      </c>
      <c r="BP41" s="18">
        <v>209352249.58023587</v>
      </c>
      <c r="BQ41" s="18">
        <f t="shared" si="19"/>
        <v>30000000</v>
      </c>
      <c r="BR41" s="51">
        <v>30000000</v>
      </c>
      <c r="BS41" s="9">
        <f t="shared" si="20"/>
        <v>17549711724.353649</v>
      </c>
      <c r="BT41" s="19">
        <f>SUM(C41,H41,AC41,AI41,AT41,)</f>
        <v>12021470743.157471</v>
      </c>
      <c r="BU41" s="19">
        <f>SUM(C41,H41)</f>
        <v>1844258886.1215699</v>
      </c>
      <c r="BV41" s="19">
        <f>SUM(AC41,AI41,AT41)</f>
        <v>10177211857.0359</v>
      </c>
      <c r="BW41" s="11">
        <f t="shared" si="21"/>
        <v>3693493597.2354898</v>
      </c>
      <c r="BX41" s="20">
        <f>SUM(E41,K41)</f>
        <v>575623433.49019074</v>
      </c>
      <c r="BY41" s="20">
        <f>SUM(AD41,AM41,AU41,BB41,BK41)</f>
        <v>1679300095.1645722</v>
      </c>
      <c r="BZ41" s="20">
        <f t="shared" si="22"/>
        <v>0</v>
      </c>
      <c r="CA41" s="12">
        <f t="shared" si="23"/>
        <v>1809371992.3692412</v>
      </c>
      <c r="CB41" s="21">
        <f>SUM(N41,Z41:AB41)</f>
        <v>1277968785.2656803</v>
      </c>
      <c r="CC41" s="21">
        <f>SUM(AE41,AF41,AQ41,AX41,BG41)</f>
        <v>375055381.0166043</v>
      </c>
      <c r="CD41" s="21">
        <f>SUM(BL41,AG41,AR41,AZ41,BH41,BQ41)</f>
        <v>156347826.0869565</v>
      </c>
      <c r="CE41" s="95">
        <f>Y41+BA41</f>
        <v>25375391.591450687</v>
      </c>
      <c r="CF41" s="1"/>
    </row>
    <row r="42" spans="1:84">
      <c r="A42" s="17">
        <v>540</v>
      </c>
      <c r="B42" s="17" t="s">
        <v>55</v>
      </c>
      <c r="C42" s="18">
        <f t="shared" si="1"/>
        <v>1169700656.0012999</v>
      </c>
      <c r="D42" s="51">
        <v>1169700656.0012999</v>
      </c>
      <c r="E42" s="18">
        <f t="shared" si="2"/>
        <v>598930625.73057497</v>
      </c>
      <c r="F42" s="17">
        <v>463329010.59917498</v>
      </c>
      <c r="G42" s="17">
        <v>135601615.13139999</v>
      </c>
      <c r="H42" s="18">
        <f t="shared" si="3"/>
        <v>143021927.99992999</v>
      </c>
      <c r="I42" s="51">
        <v>0</v>
      </c>
      <c r="J42" s="51">
        <v>143021927.99992999</v>
      </c>
      <c r="K42" s="18">
        <f t="shared" si="4"/>
        <v>183285372.0316982</v>
      </c>
      <c r="L42" s="17">
        <v>0</v>
      </c>
      <c r="M42" s="17">
        <v>183285372.0316982</v>
      </c>
      <c r="N42" s="18">
        <f t="shared" si="5"/>
        <v>163512690.66694689</v>
      </c>
      <c r="O42" s="18">
        <f t="shared" si="6"/>
        <v>0</v>
      </c>
      <c r="P42" s="17">
        <v>0</v>
      </c>
      <c r="Q42" s="17">
        <v>0</v>
      </c>
      <c r="R42" s="18">
        <f t="shared" si="7"/>
        <v>0</v>
      </c>
      <c r="S42" s="17">
        <v>0</v>
      </c>
      <c r="T42" s="17">
        <v>0</v>
      </c>
      <c r="U42" s="18">
        <f t="shared" si="8"/>
        <v>163512690.66694689</v>
      </c>
      <c r="V42" s="17">
        <v>72022262.700146779</v>
      </c>
      <c r="W42" s="17">
        <v>91490427.966800094</v>
      </c>
      <c r="X42" s="18">
        <f t="shared" si="9"/>
        <v>85809525.086040005</v>
      </c>
      <c r="Y42" s="17">
        <v>0</v>
      </c>
      <c r="Z42" s="17">
        <v>0</v>
      </c>
      <c r="AA42" s="17">
        <v>0</v>
      </c>
      <c r="AB42" s="17">
        <v>85809525.086040005</v>
      </c>
      <c r="AC42" s="18">
        <v>335830407.35090894</v>
      </c>
      <c r="AD42" s="18">
        <v>38741149.442808971</v>
      </c>
      <c r="AE42" s="18">
        <v>31233140.977422547</v>
      </c>
      <c r="AF42" s="18">
        <v>0</v>
      </c>
      <c r="AG42" s="46">
        <f t="shared" si="10"/>
        <v>0</v>
      </c>
      <c r="AH42" s="51">
        <v>0</v>
      </c>
      <c r="AI42" s="18">
        <f t="shared" si="24"/>
        <v>9568876808.4736176</v>
      </c>
      <c r="AJ42" s="51">
        <v>6781843028.4805269</v>
      </c>
      <c r="AK42" s="51">
        <v>2603701295.9947629</v>
      </c>
      <c r="AL42" s="51">
        <v>183332483.99832731</v>
      </c>
      <c r="AM42" s="18">
        <f t="shared" si="12"/>
        <v>1949320250.3458676</v>
      </c>
      <c r="AN42" s="17">
        <v>535428250</v>
      </c>
      <c r="AO42" s="17">
        <v>1279692000</v>
      </c>
      <c r="AP42" s="17">
        <v>134200000.3458676</v>
      </c>
      <c r="AQ42" s="18">
        <v>244520356.30734652</v>
      </c>
      <c r="AR42" s="18">
        <f t="shared" si="13"/>
        <v>200000000</v>
      </c>
      <c r="AS42" s="51">
        <v>200000000</v>
      </c>
      <c r="AT42" s="46">
        <v>2199093143.9983001</v>
      </c>
      <c r="AU42" s="18">
        <f t="shared" si="14"/>
        <v>448662513.44674736</v>
      </c>
      <c r="AV42" s="17">
        <v>243406654.99999997</v>
      </c>
      <c r="AW42" s="17">
        <v>205255858.44674739</v>
      </c>
      <c r="AX42" s="18">
        <v>0</v>
      </c>
      <c r="AY42" s="18">
        <f t="shared" si="15"/>
        <v>0</v>
      </c>
      <c r="AZ42" s="51">
        <v>0</v>
      </c>
      <c r="BA42" s="17">
        <v>0</v>
      </c>
      <c r="BB42" s="18">
        <f t="shared" si="25"/>
        <v>41821577.995188199</v>
      </c>
      <c r="BC42" s="17">
        <v>36408196.730204999</v>
      </c>
      <c r="BD42" s="17">
        <v>5413381.2649831995</v>
      </c>
      <c r="BE42" s="18">
        <f t="shared" si="16"/>
        <v>0</v>
      </c>
      <c r="BF42" s="51">
        <v>0</v>
      </c>
      <c r="BG42" s="46">
        <v>291289004.1640572</v>
      </c>
      <c r="BH42" s="46">
        <f t="shared" si="17"/>
        <v>22000000</v>
      </c>
      <c r="BI42" s="51">
        <v>0</v>
      </c>
      <c r="BJ42" s="51">
        <v>22000000</v>
      </c>
      <c r="BK42" s="46">
        <v>42051784.301943526</v>
      </c>
      <c r="BL42" s="46">
        <f t="shared" si="18"/>
        <v>4347826.0869565215</v>
      </c>
      <c r="BM42" s="51">
        <v>4347826.0869565215</v>
      </c>
      <c r="BN42" s="18">
        <v>2102829103.1379042</v>
      </c>
      <c r="BO42" s="18">
        <v>402129577.0001266</v>
      </c>
      <c r="BP42" s="18">
        <v>17843592.475526359</v>
      </c>
      <c r="BQ42" s="18">
        <f t="shared" si="19"/>
        <v>0</v>
      </c>
      <c r="BR42" s="51">
        <v>0</v>
      </c>
      <c r="BS42" s="9">
        <f t="shared" si="20"/>
        <v>20284851033.021214</v>
      </c>
      <c r="BT42" s="19">
        <f>SUM(C42,H42,AC42,AI42,AT42,)</f>
        <v>13416522943.824057</v>
      </c>
      <c r="BU42" s="19">
        <f>SUM(C42,H42)</f>
        <v>1312722584.0012298</v>
      </c>
      <c r="BV42" s="19">
        <f>SUM(AC42,AI42,AT42)</f>
        <v>12103800359.822826</v>
      </c>
      <c r="BW42" s="11">
        <f t="shared" si="21"/>
        <v>5825615545.9083872</v>
      </c>
      <c r="BX42" s="20">
        <f>SUM(E42,K42)</f>
        <v>782215997.76227319</v>
      </c>
      <c r="BY42" s="20">
        <f>SUM(AD42,AM42,AU42,BB42,BK42)</f>
        <v>2520597275.5325556</v>
      </c>
      <c r="BZ42" s="20">
        <f t="shared" si="22"/>
        <v>0</v>
      </c>
      <c r="CA42" s="12">
        <f t="shared" si="23"/>
        <v>1042712543.2887697</v>
      </c>
      <c r="CB42" s="21">
        <f>SUM(N42,Z42:AB42)</f>
        <v>249322215.75298691</v>
      </c>
      <c r="CC42" s="21">
        <f>SUM(AE42,AF42,AQ42,AX42,BG42)</f>
        <v>567042501.44882631</v>
      </c>
      <c r="CD42" s="21">
        <f>SUM(BL42,AG42,AR42,AZ42,BH42,BQ42)</f>
        <v>226347826.08695653</v>
      </c>
      <c r="CE42" s="95">
        <f>Y42+BA42</f>
        <v>0</v>
      </c>
      <c r="CF42" s="1"/>
    </row>
    <row r="43" spans="1:84">
      <c r="A43" s="17">
        <v>541</v>
      </c>
      <c r="B43" s="17" t="s">
        <v>56</v>
      </c>
      <c r="C43" s="18">
        <f t="shared" si="1"/>
        <v>1824244335.8418</v>
      </c>
      <c r="D43" s="51">
        <v>1824244335.8418</v>
      </c>
      <c r="E43" s="18">
        <f t="shared" si="2"/>
        <v>1381210861.960206</v>
      </c>
      <c r="F43" s="17">
        <v>954393685.38780606</v>
      </c>
      <c r="G43" s="17">
        <v>426817176.57239997</v>
      </c>
      <c r="H43" s="18">
        <f t="shared" si="3"/>
        <v>1.9997358322143555E-5</v>
      </c>
      <c r="I43" s="51">
        <v>0</v>
      </c>
      <c r="J43" s="51">
        <v>1.9997358322143555E-5</v>
      </c>
      <c r="K43" s="18">
        <f t="shared" si="4"/>
        <v>0</v>
      </c>
      <c r="L43" s="17">
        <v>0</v>
      </c>
      <c r="M43" s="17">
        <v>0</v>
      </c>
      <c r="N43" s="18">
        <f t="shared" si="5"/>
        <v>1946464339.710114</v>
      </c>
      <c r="O43" s="18">
        <f t="shared" si="6"/>
        <v>0</v>
      </c>
      <c r="P43" s="22">
        <v>0</v>
      </c>
      <c r="Q43" s="17">
        <v>0</v>
      </c>
      <c r="R43" s="18">
        <f t="shared" si="7"/>
        <v>1946464339.710114</v>
      </c>
      <c r="S43" s="17">
        <v>782786536.71754813</v>
      </c>
      <c r="T43" s="17">
        <v>1163677802.9925659</v>
      </c>
      <c r="U43" s="18">
        <f t="shared" si="8"/>
        <v>0</v>
      </c>
      <c r="V43" s="17">
        <v>0</v>
      </c>
      <c r="W43" s="17">
        <v>0</v>
      </c>
      <c r="X43" s="18">
        <f t="shared" si="9"/>
        <v>0</v>
      </c>
      <c r="Y43" s="17">
        <v>0</v>
      </c>
      <c r="Z43" s="17">
        <v>0</v>
      </c>
      <c r="AA43" s="17">
        <v>0</v>
      </c>
      <c r="AB43" s="17">
        <v>0</v>
      </c>
      <c r="AC43" s="18">
        <v>474958651.42990732</v>
      </c>
      <c r="AD43" s="18">
        <v>107255487.20105751</v>
      </c>
      <c r="AE43" s="18">
        <v>102819490.92567503</v>
      </c>
      <c r="AF43" s="18">
        <v>0</v>
      </c>
      <c r="AG43" s="46">
        <f t="shared" si="10"/>
        <v>0</v>
      </c>
      <c r="AH43" s="51">
        <v>0</v>
      </c>
      <c r="AI43" s="18">
        <f t="shared" si="24"/>
        <v>11852033218.316217</v>
      </c>
      <c r="AJ43" s="51">
        <v>9435302413.4412289</v>
      </c>
      <c r="AK43" s="51">
        <v>2393702324.875411</v>
      </c>
      <c r="AL43" s="51">
        <v>23028479.999577723</v>
      </c>
      <c r="AM43" s="18">
        <f t="shared" si="12"/>
        <v>3105598270</v>
      </c>
      <c r="AN43" s="17">
        <v>980612201</v>
      </c>
      <c r="AO43" s="17">
        <v>2124986069</v>
      </c>
      <c r="AP43" s="17">
        <v>0</v>
      </c>
      <c r="AQ43" s="18">
        <v>568750242.42987096</v>
      </c>
      <c r="AR43" s="18">
        <f t="shared" si="13"/>
        <v>650000000</v>
      </c>
      <c r="AS43" s="51">
        <v>650000000</v>
      </c>
      <c r="AT43" s="46">
        <v>2459833773.3579998</v>
      </c>
      <c r="AU43" s="18">
        <f t="shared" si="14"/>
        <v>432366873.33940291</v>
      </c>
      <c r="AV43" s="17">
        <v>432366873.33940291</v>
      </c>
      <c r="AW43" s="17">
        <v>0</v>
      </c>
      <c r="AX43" s="18">
        <v>0</v>
      </c>
      <c r="AY43" s="18">
        <f t="shared" si="15"/>
        <v>0</v>
      </c>
      <c r="AZ43" s="51">
        <v>0</v>
      </c>
      <c r="BA43" s="17">
        <v>0</v>
      </c>
      <c r="BB43" s="18">
        <f t="shared" si="25"/>
        <v>65334430.389665797</v>
      </c>
      <c r="BC43" s="17">
        <v>47543895.222929999</v>
      </c>
      <c r="BD43" s="17">
        <v>17790535.166735802</v>
      </c>
      <c r="BE43" s="18">
        <f t="shared" si="16"/>
        <v>0</v>
      </c>
      <c r="BF43" s="51">
        <v>0</v>
      </c>
      <c r="BG43" s="46">
        <v>638595484.59115076</v>
      </c>
      <c r="BH43" s="46">
        <f t="shared" si="17"/>
        <v>22000000</v>
      </c>
      <c r="BI43" s="51">
        <v>0</v>
      </c>
      <c r="BJ43" s="51">
        <v>22000000</v>
      </c>
      <c r="BK43" s="46">
        <v>111655933.04701012</v>
      </c>
      <c r="BL43" s="46">
        <f t="shared" si="18"/>
        <v>4347826.0869565215</v>
      </c>
      <c r="BM43" s="51">
        <v>4347826.0869565215</v>
      </c>
      <c r="BN43" s="18">
        <v>1326740259.8307848</v>
      </c>
      <c r="BO43" s="18">
        <v>740649078.99986613</v>
      </c>
      <c r="BP43" s="18">
        <v>447563020.92595112</v>
      </c>
      <c r="BQ43" s="18">
        <f t="shared" si="19"/>
        <v>0</v>
      </c>
      <c r="BR43" s="51">
        <v>0</v>
      </c>
      <c r="BS43" s="9">
        <f t="shared" si="20"/>
        <v>28262421578.383656</v>
      </c>
      <c r="BT43" s="19">
        <f>SUM(C43,H43,AC43,AI43,AT43,)</f>
        <v>16611069978.945944</v>
      </c>
      <c r="BU43" s="19">
        <f>SUM(C43,H43)</f>
        <v>1824244335.84182</v>
      </c>
      <c r="BV43" s="19">
        <f>SUM(AC43,AI43,AT43)</f>
        <v>14786825643.104124</v>
      </c>
      <c r="BW43" s="11">
        <f t="shared" si="21"/>
        <v>7718374215.6939449</v>
      </c>
      <c r="BX43" s="20">
        <f>SUM(E43,K43)</f>
        <v>1381210861.960206</v>
      </c>
      <c r="BY43" s="20">
        <f>SUM(AD43,AM43,AU43,BB43,BK43)</f>
        <v>3822210993.9771361</v>
      </c>
      <c r="BZ43" s="20">
        <f t="shared" si="22"/>
        <v>0</v>
      </c>
      <c r="CA43" s="12">
        <f t="shared" si="23"/>
        <v>3932977383.7437673</v>
      </c>
      <c r="CB43" s="21">
        <f>SUM(N43,Z43:AB43)</f>
        <v>1946464339.710114</v>
      </c>
      <c r="CC43" s="21">
        <f>SUM(AE43,AF43,AQ43,AX43,BG43)</f>
        <v>1310165217.9466968</v>
      </c>
      <c r="CD43" s="21">
        <f>SUM(BL43,AG43,AR43,AZ43,BH43,BQ43)</f>
        <v>676347826.0869565</v>
      </c>
      <c r="CE43" s="95">
        <f>Y43+BA43</f>
        <v>0</v>
      </c>
      <c r="CF43" s="1"/>
    </row>
    <row r="44" spans="1:84">
      <c r="A44" s="17">
        <v>542</v>
      </c>
      <c r="B44" s="17" t="s">
        <v>57</v>
      </c>
      <c r="C44" s="18">
        <f t="shared" si="1"/>
        <v>1914637119.5223</v>
      </c>
      <c r="D44" s="51">
        <v>1914637119.5223</v>
      </c>
      <c r="E44" s="18">
        <f t="shared" si="2"/>
        <v>1007162643.985057</v>
      </c>
      <c r="F44" s="17">
        <v>716879385.921857</v>
      </c>
      <c r="G44" s="17">
        <v>290283258.0632</v>
      </c>
      <c r="H44" s="18">
        <f t="shared" si="3"/>
        <v>10953252.000062</v>
      </c>
      <c r="I44" s="51">
        <v>0</v>
      </c>
      <c r="J44" s="51">
        <v>10953252.000062</v>
      </c>
      <c r="K44" s="18">
        <f t="shared" si="4"/>
        <v>0</v>
      </c>
      <c r="L44" s="17">
        <v>0</v>
      </c>
      <c r="M44" s="17">
        <v>0</v>
      </c>
      <c r="N44" s="18">
        <f t="shared" si="5"/>
        <v>1142822443.4068213</v>
      </c>
      <c r="O44" s="18">
        <f t="shared" si="6"/>
        <v>0</v>
      </c>
      <c r="P44" s="17">
        <v>0</v>
      </c>
      <c r="Q44" s="17">
        <v>0</v>
      </c>
      <c r="R44" s="18">
        <f t="shared" si="7"/>
        <v>1142822443.4068213</v>
      </c>
      <c r="S44" s="17">
        <v>469272081.15094626</v>
      </c>
      <c r="T44" s="17">
        <v>673550362.25587487</v>
      </c>
      <c r="U44" s="18">
        <f t="shared" si="8"/>
        <v>0</v>
      </c>
      <c r="V44" s="17">
        <v>0</v>
      </c>
      <c r="W44" s="17">
        <v>0</v>
      </c>
      <c r="X44" s="18">
        <f t="shared" si="9"/>
        <v>0</v>
      </c>
      <c r="Y44" s="17">
        <v>0</v>
      </c>
      <c r="Z44" s="17">
        <v>0</v>
      </c>
      <c r="AA44" s="17">
        <v>0</v>
      </c>
      <c r="AB44" s="17">
        <v>0</v>
      </c>
      <c r="AC44" s="18">
        <v>415229270.39050812</v>
      </c>
      <c r="AD44" s="18">
        <v>76869929.415952593</v>
      </c>
      <c r="AE44" s="18">
        <v>75761553.945234373</v>
      </c>
      <c r="AF44" s="18">
        <v>0</v>
      </c>
      <c r="AG44" s="46">
        <f t="shared" si="10"/>
        <v>0</v>
      </c>
      <c r="AH44" s="51">
        <v>0</v>
      </c>
      <c r="AI44" s="18">
        <f t="shared" si="24"/>
        <v>16060393142.574705</v>
      </c>
      <c r="AJ44" s="51">
        <v>11146515409.305222</v>
      </c>
      <c r="AK44" s="51">
        <v>4600320073.2725916</v>
      </c>
      <c r="AL44" s="51">
        <v>313557659.99689364</v>
      </c>
      <c r="AM44" s="18">
        <f t="shared" si="12"/>
        <v>3886677301.3458676</v>
      </c>
      <c r="AN44" s="17">
        <v>938195301</v>
      </c>
      <c r="AO44" s="17">
        <v>2814282000</v>
      </c>
      <c r="AP44" s="17">
        <v>134200000.3458676</v>
      </c>
      <c r="AQ44" s="18">
        <v>385284063.65478808</v>
      </c>
      <c r="AR44" s="18">
        <f t="shared" si="13"/>
        <v>200000000</v>
      </c>
      <c r="AS44" s="51">
        <v>200000000</v>
      </c>
      <c r="AT44" s="46">
        <v>2567181019.1188002</v>
      </c>
      <c r="AU44" s="18">
        <f t="shared" si="14"/>
        <v>439939794.67801738</v>
      </c>
      <c r="AV44" s="17">
        <v>311216128</v>
      </c>
      <c r="AW44" s="17">
        <v>128723666.67801739</v>
      </c>
      <c r="AX44" s="18">
        <v>0</v>
      </c>
      <c r="AY44" s="18">
        <f t="shared" si="15"/>
        <v>0</v>
      </c>
      <c r="AZ44" s="51">
        <v>0</v>
      </c>
      <c r="BA44" s="17">
        <v>0</v>
      </c>
      <c r="BB44" s="18">
        <f t="shared" si="25"/>
        <v>51882356.117663801</v>
      </c>
      <c r="BC44" s="17">
        <v>40382273.843189999</v>
      </c>
      <c r="BD44" s="17">
        <v>11500082.274473799</v>
      </c>
      <c r="BE44" s="18">
        <f t="shared" si="16"/>
        <v>0</v>
      </c>
      <c r="BF44" s="51">
        <v>0</v>
      </c>
      <c r="BG44" s="46">
        <v>744760695.31836557</v>
      </c>
      <c r="BH44" s="46">
        <f t="shared" si="17"/>
        <v>22000000</v>
      </c>
      <c r="BI44" s="51">
        <v>0</v>
      </c>
      <c r="BJ44" s="51">
        <v>22000000</v>
      </c>
      <c r="BK44" s="46">
        <v>96992972.798463106</v>
      </c>
      <c r="BL44" s="46">
        <f t="shared" si="18"/>
        <v>4347826.0869565215</v>
      </c>
      <c r="BM44" s="51">
        <v>4347826.0869565215</v>
      </c>
      <c r="BN44" s="18">
        <v>2522895545.9927392</v>
      </c>
      <c r="BO44" s="18">
        <v>670344379.00010085</v>
      </c>
      <c r="BP44" s="18">
        <v>303033295.75559169</v>
      </c>
      <c r="BQ44" s="18">
        <f t="shared" si="19"/>
        <v>30000000</v>
      </c>
      <c r="BR44" s="51">
        <v>30000000</v>
      </c>
      <c r="BS44" s="9">
        <f t="shared" si="20"/>
        <v>32629168605.107998</v>
      </c>
      <c r="BT44" s="19">
        <f>SUM(C44,H44,AC44,AI44,AT44,)</f>
        <v>20968393803.606377</v>
      </c>
      <c r="BU44" s="19">
        <f>SUM(C44,H44)</f>
        <v>1925590371.522362</v>
      </c>
      <c r="BV44" s="19">
        <f>SUM(AC44,AI44,AT44)</f>
        <v>19042803432.084015</v>
      </c>
      <c r="BW44" s="11">
        <f t="shared" si="21"/>
        <v>9055798219.0894547</v>
      </c>
      <c r="BX44" s="20">
        <f>SUM(E44,K44)</f>
        <v>1007162643.985057</v>
      </c>
      <c r="BY44" s="20">
        <f>SUM(AD44,AM44,AU44,BB44,BK44)</f>
        <v>4552362354.3559637</v>
      </c>
      <c r="BZ44" s="20">
        <f t="shared" si="22"/>
        <v>0</v>
      </c>
      <c r="CA44" s="12">
        <f t="shared" si="23"/>
        <v>2604976582.4121656</v>
      </c>
      <c r="CB44" s="21">
        <f>SUM(N44,Z44:AB44)</f>
        <v>1142822443.4068213</v>
      </c>
      <c r="CC44" s="21">
        <f>SUM(AE44,AF44,AQ44,AX44,BG44)</f>
        <v>1205806312.9183879</v>
      </c>
      <c r="CD44" s="21">
        <f>SUM(BL44,AG44,AR44,AZ44,BH44,BQ44)</f>
        <v>256347826.08695653</v>
      </c>
      <c r="CE44" s="95">
        <f>Y44+BA44</f>
        <v>0</v>
      </c>
      <c r="CF44" s="1"/>
    </row>
    <row r="45" spans="1:84">
      <c r="A45" s="17">
        <v>543</v>
      </c>
      <c r="B45" s="17" t="s">
        <v>58</v>
      </c>
      <c r="C45" s="18">
        <f t="shared" si="1"/>
        <v>1341738251.4682</v>
      </c>
      <c r="D45" s="51">
        <v>1341738251.4682</v>
      </c>
      <c r="E45" s="18">
        <f t="shared" si="2"/>
        <v>643335872.28678513</v>
      </c>
      <c r="F45" s="17">
        <v>518793282.33418506</v>
      </c>
      <c r="G45" s="17">
        <v>124542589.9526</v>
      </c>
      <c r="H45" s="18">
        <f t="shared" si="3"/>
        <v>42232932.000074998</v>
      </c>
      <c r="I45" s="51">
        <v>0</v>
      </c>
      <c r="J45" s="51">
        <v>42232932.000074998</v>
      </c>
      <c r="K45" s="18">
        <f t="shared" si="4"/>
        <v>34686317.594371051</v>
      </c>
      <c r="L45" s="17">
        <v>0</v>
      </c>
      <c r="M45" s="17">
        <v>34686317.594371051</v>
      </c>
      <c r="N45" s="18">
        <f t="shared" si="5"/>
        <v>1881388256.8034601</v>
      </c>
      <c r="O45" s="18">
        <f t="shared" si="6"/>
        <v>1881388256.8034601</v>
      </c>
      <c r="P45" s="17">
        <v>802926709.3013562</v>
      </c>
      <c r="Q45" s="17">
        <v>1078461547.5021038</v>
      </c>
      <c r="R45" s="18">
        <f t="shared" si="7"/>
        <v>0</v>
      </c>
      <c r="S45" s="17">
        <v>0</v>
      </c>
      <c r="T45" s="17">
        <v>0</v>
      </c>
      <c r="U45" s="18">
        <f t="shared" si="8"/>
        <v>0</v>
      </c>
      <c r="V45" s="17">
        <v>0</v>
      </c>
      <c r="W45" s="17">
        <v>0</v>
      </c>
      <c r="X45" s="18">
        <f t="shared" si="9"/>
        <v>17860282.7949</v>
      </c>
      <c r="Y45" s="17">
        <v>0</v>
      </c>
      <c r="Z45" s="17">
        <v>0</v>
      </c>
      <c r="AA45" s="17">
        <v>0</v>
      </c>
      <c r="AB45" s="17">
        <v>17860282.7949</v>
      </c>
      <c r="AC45" s="18">
        <v>235431065.51140606</v>
      </c>
      <c r="AD45" s="18">
        <v>55600533.55605159</v>
      </c>
      <c r="AE45" s="18">
        <v>54003861.96096231</v>
      </c>
      <c r="AF45" s="18">
        <v>0</v>
      </c>
      <c r="AG45" s="46">
        <f t="shared" si="10"/>
        <v>0</v>
      </c>
      <c r="AH45" s="51">
        <v>0</v>
      </c>
      <c r="AI45" s="18">
        <f t="shared" si="24"/>
        <v>4103875073.4698653</v>
      </c>
      <c r="AJ45" s="51">
        <v>3757755912.2195539</v>
      </c>
      <c r="AK45" s="51">
        <v>269105717.78471971</v>
      </c>
      <c r="AL45" s="51">
        <v>77013443.465592071</v>
      </c>
      <c r="AM45" s="18">
        <f t="shared" si="12"/>
        <v>433661854.34586763</v>
      </c>
      <c r="AN45" s="17">
        <v>169123854</v>
      </c>
      <c r="AO45" s="17">
        <v>130338000</v>
      </c>
      <c r="AP45" s="17">
        <v>134200000.3458676</v>
      </c>
      <c r="AQ45" s="18">
        <v>213750831.88209519</v>
      </c>
      <c r="AR45" s="18">
        <f t="shared" si="13"/>
        <v>200000000</v>
      </c>
      <c r="AS45" s="51">
        <v>200000000</v>
      </c>
      <c r="AT45" s="46">
        <v>1334490271.8529</v>
      </c>
      <c r="AU45" s="18">
        <f t="shared" si="14"/>
        <v>192872751.62237775</v>
      </c>
      <c r="AV45" s="17">
        <v>192872751.62237775</v>
      </c>
      <c r="AW45" s="17">
        <v>0</v>
      </c>
      <c r="AX45" s="18">
        <v>0</v>
      </c>
      <c r="AY45" s="18">
        <f t="shared" si="15"/>
        <v>39347092.470342666</v>
      </c>
      <c r="AZ45" s="51">
        <v>0</v>
      </c>
      <c r="BA45" s="17">
        <v>39347092.470342666</v>
      </c>
      <c r="BB45" s="18">
        <f t="shared" si="25"/>
        <v>55576423.779375799</v>
      </c>
      <c r="BC45" s="17">
        <v>48971924.472015001</v>
      </c>
      <c r="BD45" s="17">
        <v>6604499.3073608</v>
      </c>
      <c r="BE45" s="18">
        <f t="shared" si="16"/>
        <v>0</v>
      </c>
      <c r="BF45" s="51">
        <v>0</v>
      </c>
      <c r="BG45" s="46">
        <v>561882882.20126152</v>
      </c>
      <c r="BH45" s="46">
        <f t="shared" si="17"/>
        <v>22000000</v>
      </c>
      <c r="BI45" s="51">
        <v>0</v>
      </c>
      <c r="BJ45" s="51">
        <v>22000000</v>
      </c>
      <c r="BK45" s="46">
        <v>41367315.07584551</v>
      </c>
      <c r="BL45" s="46">
        <f t="shared" si="18"/>
        <v>4347826.0869565215</v>
      </c>
      <c r="BM45" s="51">
        <v>4347826.0869565215</v>
      </c>
      <c r="BN45" s="18">
        <v>58148291.751706585</v>
      </c>
      <c r="BO45" s="18">
        <v>97369334.999873728</v>
      </c>
      <c r="BP45" s="18">
        <v>99850388.661489144</v>
      </c>
      <c r="BQ45" s="18">
        <f t="shared" si="19"/>
        <v>0</v>
      </c>
      <c r="BR45" s="51">
        <v>0</v>
      </c>
      <c r="BS45" s="9">
        <f t="shared" si="20"/>
        <v>11764817712.176168</v>
      </c>
      <c r="BT45" s="19">
        <f>SUM(C45,H45,AC45,AI45,AT45,)</f>
        <v>7057767594.3024464</v>
      </c>
      <c r="BU45" s="19">
        <f>SUM(C45,H45)</f>
        <v>1383971183.4682751</v>
      </c>
      <c r="BV45" s="19">
        <f>SUM(AC45,AI45,AT45)</f>
        <v>5673796410.8341713</v>
      </c>
      <c r="BW45" s="11">
        <f t="shared" si="21"/>
        <v>1712469083.673744</v>
      </c>
      <c r="BX45" s="20">
        <f>SUM(E45,K45)</f>
        <v>678022189.88115621</v>
      </c>
      <c r="BY45" s="20">
        <f>SUM(AD45,AM45,AU45,BB45,BK45)</f>
        <v>779078878.37951827</v>
      </c>
      <c r="BZ45" s="20">
        <f t="shared" si="22"/>
        <v>0</v>
      </c>
      <c r="CA45" s="12">
        <f t="shared" si="23"/>
        <v>2955233941.7296357</v>
      </c>
      <c r="CB45" s="21">
        <f>SUM(N45,Z45:AB45)</f>
        <v>1899248539.5983601</v>
      </c>
      <c r="CC45" s="21">
        <f>SUM(AE45,AF45,AQ45,AX45,BG45)</f>
        <v>829637576.04431903</v>
      </c>
      <c r="CD45" s="21">
        <f>SUM(BL45,AG45,AR45,AZ45,BH45,BQ45)</f>
        <v>226347826.08695653</v>
      </c>
      <c r="CE45" s="95">
        <f>Y45+BA45</f>
        <v>39347092.470342666</v>
      </c>
      <c r="CF45" s="1"/>
    </row>
    <row r="46" spans="1:84">
      <c r="A46" s="17">
        <v>544</v>
      </c>
      <c r="B46" s="17" t="s">
        <v>59</v>
      </c>
      <c r="C46" s="18">
        <f t="shared" si="1"/>
        <v>1261808896.9217</v>
      </c>
      <c r="D46" s="51">
        <v>1261808896.9217</v>
      </c>
      <c r="E46" s="18">
        <f t="shared" si="2"/>
        <v>565689333.65360904</v>
      </c>
      <c r="F46" s="17">
        <v>443959723.98460901</v>
      </c>
      <c r="G46" s="17">
        <v>121729609.669</v>
      </c>
      <c r="H46" s="18">
        <f t="shared" si="3"/>
        <v>351289704.00003999</v>
      </c>
      <c r="I46" s="51">
        <v>0</v>
      </c>
      <c r="J46" s="51">
        <v>351289704.00003999</v>
      </c>
      <c r="K46" s="18">
        <f t="shared" si="4"/>
        <v>153709347.74897373</v>
      </c>
      <c r="L46" s="17">
        <v>0</v>
      </c>
      <c r="M46" s="17">
        <v>153709347.74897373</v>
      </c>
      <c r="N46" s="18">
        <f t="shared" si="5"/>
        <v>495763362.89821911</v>
      </c>
      <c r="O46" s="18">
        <f t="shared" si="6"/>
        <v>0</v>
      </c>
      <c r="P46" s="17">
        <v>0</v>
      </c>
      <c r="Q46" s="17">
        <v>0</v>
      </c>
      <c r="R46" s="18">
        <f t="shared" si="7"/>
        <v>495763362.89821911</v>
      </c>
      <c r="S46" s="17">
        <v>220739494.13696712</v>
      </c>
      <c r="T46" s="17">
        <v>275023868.76125199</v>
      </c>
      <c r="U46" s="18">
        <f t="shared" si="8"/>
        <v>0</v>
      </c>
      <c r="V46" s="17">
        <v>0</v>
      </c>
      <c r="W46" s="17">
        <v>0</v>
      </c>
      <c r="X46" s="18">
        <f t="shared" si="9"/>
        <v>66016465.549740002</v>
      </c>
      <c r="Y46" s="17">
        <v>0</v>
      </c>
      <c r="Z46" s="17">
        <v>0</v>
      </c>
      <c r="AA46" s="17">
        <v>0</v>
      </c>
      <c r="AB46" s="17">
        <v>66016465.549740002</v>
      </c>
      <c r="AC46" s="18">
        <v>382655681.51056278</v>
      </c>
      <c r="AD46" s="18">
        <v>37224964.053384066</v>
      </c>
      <c r="AE46" s="18">
        <v>34876651.97478877</v>
      </c>
      <c r="AF46" s="18">
        <v>0</v>
      </c>
      <c r="AG46" s="46">
        <f t="shared" si="10"/>
        <v>0</v>
      </c>
      <c r="AH46" s="51">
        <v>0</v>
      </c>
      <c r="AI46" s="18">
        <f t="shared" si="24"/>
        <v>8447604810.2403173</v>
      </c>
      <c r="AJ46" s="51">
        <v>7160191034.1648064</v>
      </c>
      <c r="AK46" s="51">
        <v>957004492.07868004</v>
      </c>
      <c r="AL46" s="51">
        <v>330409283.996831</v>
      </c>
      <c r="AM46" s="18">
        <f t="shared" si="12"/>
        <v>1500951070.3458676</v>
      </c>
      <c r="AN46" s="17">
        <v>488219070</v>
      </c>
      <c r="AO46" s="17">
        <v>878532000</v>
      </c>
      <c r="AP46" s="17">
        <v>134200000.3458676</v>
      </c>
      <c r="AQ46" s="18">
        <v>183888459.69694248</v>
      </c>
      <c r="AR46" s="18">
        <f t="shared" si="13"/>
        <v>200000000</v>
      </c>
      <c r="AS46" s="51">
        <v>200000000</v>
      </c>
      <c r="AT46" s="46">
        <v>2452989026.3193998</v>
      </c>
      <c r="AU46" s="18">
        <f t="shared" si="14"/>
        <v>157395932.01553184</v>
      </c>
      <c r="AV46" s="17">
        <v>157395932.01553184</v>
      </c>
      <c r="AW46" s="17">
        <v>0</v>
      </c>
      <c r="AX46" s="18">
        <v>0</v>
      </c>
      <c r="AY46" s="18">
        <f t="shared" si="15"/>
        <v>0</v>
      </c>
      <c r="AZ46" s="51">
        <v>0</v>
      </c>
      <c r="BA46" s="17">
        <v>0</v>
      </c>
      <c r="BB46" s="18">
        <f t="shared" si="25"/>
        <v>45308287.088703901</v>
      </c>
      <c r="BC46" s="17">
        <v>40654309.501079999</v>
      </c>
      <c r="BD46" s="17">
        <v>4653977.5876238998</v>
      </c>
      <c r="BE46" s="18">
        <f t="shared" si="16"/>
        <v>0</v>
      </c>
      <c r="BF46" s="51">
        <v>0</v>
      </c>
      <c r="BG46" s="46">
        <v>377960610.18749321</v>
      </c>
      <c r="BH46" s="46">
        <f t="shared" si="17"/>
        <v>22000000</v>
      </c>
      <c r="BI46" s="51">
        <v>0</v>
      </c>
      <c r="BJ46" s="51">
        <v>22000000</v>
      </c>
      <c r="BK46" s="46">
        <v>48060561.259075992</v>
      </c>
      <c r="BL46" s="46">
        <f t="shared" si="18"/>
        <v>4347826.0869565215</v>
      </c>
      <c r="BM46" s="51">
        <v>4347826.0869565215</v>
      </c>
      <c r="BN46" s="18">
        <v>208684610.72758335</v>
      </c>
      <c r="BO46" s="18">
        <v>47481514.00014095</v>
      </c>
      <c r="BP46" s="18">
        <v>0</v>
      </c>
      <c r="BQ46" s="18">
        <f t="shared" si="19"/>
        <v>0</v>
      </c>
      <c r="BR46" s="51">
        <v>0</v>
      </c>
      <c r="BS46" s="9">
        <f t="shared" si="20"/>
        <v>17045707116.279032</v>
      </c>
      <c r="BT46" s="19">
        <f>SUM(C46,H46,AC46,AI46,AT46,)</f>
        <v>12896348118.99202</v>
      </c>
      <c r="BU46" s="19">
        <f>SUM(C46,H46)</f>
        <v>1613098600.9217401</v>
      </c>
      <c r="BV46" s="19">
        <f>SUM(AC46,AI46,AT46)</f>
        <v>11283249518.070278</v>
      </c>
      <c r="BW46" s="11">
        <f t="shared" si="21"/>
        <v>2764505620.8928714</v>
      </c>
      <c r="BX46" s="20">
        <f>SUM(E46,K46)</f>
        <v>719398681.40258276</v>
      </c>
      <c r="BY46" s="20">
        <f>SUM(AD46,AM46,AU46,BB46,BK46)</f>
        <v>1788940814.7625632</v>
      </c>
      <c r="BZ46" s="20">
        <f t="shared" si="22"/>
        <v>0</v>
      </c>
      <c r="CA46" s="12">
        <f t="shared" si="23"/>
        <v>1384853376.39414</v>
      </c>
      <c r="CB46" s="21">
        <f>SUM(N46,Z46:AB46)</f>
        <v>561779828.44795907</v>
      </c>
      <c r="CC46" s="21">
        <f>SUM(AE46,AF46,AQ46,AX46,BG46)</f>
        <v>596725721.85922444</v>
      </c>
      <c r="CD46" s="21">
        <f>SUM(BL46,AG46,AR46,AZ46,BH46,BQ46)</f>
        <v>226347826.08695653</v>
      </c>
      <c r="CE46" s="95">
        <f>Y46+BA46</f>
        <v>0</v>
      </c>
      <c r="CF46" s="1"/>
    </row>
    <row r="47" spans="1:84">
      <c r="A47" s="17">
        <v>545</v>
      </c>
      <c r="B47" s="17" t="s">
        <v>60</v>
      </c>
      <c r="C47" s="18">
        <f t="shared" si="1"/>
        <v>1976635074.0018001</v>
      </c>
      <c r="D47" s="51">
        <v>1976635074.0018001</v>
      </c>
      <c r="E47" s="18">
        <f t="shared" si="2"/>
        <v>858906746.825441</v>
      </c>
      <c r="F47" s="17">
        <v>623982901.274441</v>
      </c>
      <c r="G47" s="17">
        <v>234923845.551</v>
      </c>
      <c r="H47" s="18">
        <f t="shared" si="3"/>
        <v>191177748.00009999</v>
      </c>
      <c r="I47" s="51">
        <v>0</v>
      </c>
      <c r="J47" s="51">
        <v>191177748.00009999</v>
      </c>
      <c r="K47" s="18">
        <f t="shared" si="4"/>
        <v>103703887.90167555</v>
      </c>
      <c r="L47" s="17">
        <v>0</v>
      </c>
      <c r="M47" s="17">
        <v>103703887.90167555</v>
      </c>
      <c r="N47" s="18">
        <f t="shared" si="5"/>
        <v>2857015418.0549726</v>
      </c>
      <c r="O47" s="18">
        <f t="shared" si="6"/>
        <v>2857015418.0549726</v>
      </c>
      <c r="P47" s="17">
        <v>1173068236.803755</v>
      </c>
      <c r="Q47" s="17">
        <v>1683947181.2512178</v>
      </c>
      <c r="R47" s="18">
        <f t="shared" si="7"/>
        <v>0</v>
      </c>
      <c r="S47" s="17">
        <v>0</v>
      </c>
      <c r="T47" s="17">
        <v>0</v>
      </c>
      <c r="U47" s="18">
        <f t="shared" si="8"/>
        <v>0</v>
      </c>
      <c r="V47" s="17">
        <v>0</v>
      </c>
      <c r="W47" s="17">
        <v>0</v>
      </c>
      <c r="X47" s="18">
        <f t="shared" si="9"/>
        <v>62865869.856779993</v>
      </c>
      <c r="Y47" s="17">
        <v>0</v>
      </c>
      <c r="Z47" s="17">
        <v>0</v>
      </c>
      <c r="AA47" s="17">
        <v>0</v>
      </c>
      <c r="AB47" s="17">
        <v>62865869.856779993</v>
      </c>
      <c r="AC47" s="18">
        <v>284824676.63131601</v>
      </c>
      <c r="AD47" s="18">
        <v>75659948.25182642</v>
      </c>
      <c r="AE47" s="18">
        <v>75431947.945472628</v>
      </c>
      <c r="AF47" s="18">
        <v>0</v>
      </c>
      <c r="AG47" s="46">
        <f t="shared" si="10"/>
        <v>0</v>
      </c>
      <c r="AH47" s="51">
        <v>0</v>
      </c>
      <c r="AI47" s="18">
        <f t="shared" si="24"/>
        <v>8487272132.4775267</v>
      </c>
      <c r="AJ47" s="51">
        <v>7569939170.7196655</v>
      </c>
      <c r="AK47" s="51">
        <v>833790479.75879478</v>
      </c>
      <c r="AL47" s="51">
        <v>83542481.999066144</v>
      </c>
      <c r="AM47" s="18">
        <f t="shared" si="12"/>
        <v>1958660517.3989017</v>
      </c>
      <c r="AN47" s="17">
        <v>952260303</v>
      </c>
      <c r="AO47" s="17">
        <v>851600214</v>
      </c>
      <c r="AP47" s="17">
        <v>154800000.3989017</v>
      </c>
      <c r="AQ47" s="18">
        <v>312734416.50914121</v>
      </c>
      <c r="AR47" s="18">
        <f t="shared" si="13"/>
        <v>0</v>
      </c>
      <c r="AS47" s="51">
        <v>0</v>
      </c>
      <c r="AT47" s="46">
        <v>2876475982.947</v>
      </c>
      <c r="AU47" s="18">
        <f t="shared" si="14"/>
        <v>758110414</v>
      </c>
      <c r="AV47" s="17">
        <v>281449915</v>
      </c>
      <c r="AW47" s="17">
        <v>476660499</v>
      </c>
      <c r="AX47" s="18">
        <v>0</v>
      </c>
      <c r="AY47" s="18">
        <f t="shared" si="15"/>
        <v>39494772.904978491</v>
      </c>
      <c r="AZ47" s="51">
        <v>0</v>
      </c>
      <c r="BA47" s="17">
        <v>39494772.904978491</v>
      </c>
      <c r="BB47" s="18">
        <f t="shared" si="25"/>
        <v>48585654.7400501</v>
      </c>
      <c r="BC47" s="17">
        <v>38980099.21356</v>
      </c>
      <c r="BD47" s="17">
        <v>9605555.5264900997</v>
      </c>
      <c r="BE47" s="18">
        <f t="shared" si="16"/>
        <v>0</v>
      </c>
      <c r="BF47" s="51">
        <v>0</v>
      </c>
      <c r="BG47" s="46">
        <v>623862387.27003241</v>
      </c>
      <c r="BH47" s="46">
        <f t="shared" si="17"/>
        <v>22000000</v>
      </c>
      <c r="BI47" s="51">
        <v>0</v>
      </c>
      <c r="BJ47" s="51">
        <v>22000000</v>
      </c>
      <c r="BK47" s="46">
        <v>69871706.369678468</v>
      </c>
      <c r="BL47" s="46">
        <f t="shared" si="18"/>
        <v>4347826.0869565215</v>
      </c>
      <c r="BM47" s="51">
        <v>4347826.0869565215</v>
      </c>
      <c r="BN47" s="18">
        <v>2559953450.6033463</v>
      </c>
      <c r="BO47" s="18">
        <v>460717943.0000627</v>
      </c>
      <c r="BP47" s="18">
        <v>281861208.7931686</v>
      </c>
      <c r="BQ47" s="18">
        <f t="shared" si="19"/>
        <v>0</v>
      </c>
      <c r="BR47" s="51">
        <v>0</v>
      </c>
      <c r="BS47" s="9">
        <f t="shared" si="20"/>
        <v>24990169730.570229</v>
      </c>
      <c r="BT47" s="19">
        <f>SUM(C47,H47,AC47,AI47,AT47,)</f>
        <v>13816385614.057743</v>
      </c>
      <c r="BU47" s="19">
        <f>SUM(C47,H47)</f>
        <v>2167812822.0019002</v>
      </c>
      <c r="BV47" s="19">
        <f>SUM(AC47,AI47,AT47)</f>
        <v>11648572792.055843</v>
      </c>
      <c r="BW47" s="11">
        <f t="shared" si="21"/>
        <v>7176031477.8841515</v>
      </c>
      <c r="BX47" s="20">
        <f>SUM(E47,K47)</f>
        <v>962610634.72711658</v>
      </c>
      <c r="BY47" s="20">
        <f>SUM(AD47,AM47,AU47,BB47,BK47)</f>
        <v>2910888240.760457</v>
      </c>
      <c r="BZ47" s="20">
        <f t="shared" si="22"/>
        <v>0</v>
      </c>
      <c r="CA47" s="12">
        <f t="shared" si="23"/>
        <v>3958257865.7233553</v>
      </c>
      <c r="CB47" s="21">
        <f>SUM(N47,Z47:AB47)</f>
        <v>2919881287.9117527</v>
      </c>
      <c r="CC47" s="21">
        <f>SUM(AE47,AF47,AQ47,AX47,BG47)</f>
        <v>1012028751.7246462</v>
      </c>
      <c r="CD47" s="21">
        <f>SUM(BL47,AG47,AR47,AZ47,BH47,BQ47)</f>
        <v>26347826.086956523</v>
      </c>
      <c r="CE47" s="95">
        <f>Y47+BA47</f>
        <v>39494772.904978491</v>
      </c>
      <c r="CF47" s="1"/>
    </row>
    <row r="48" spans="1:84">
      <c r="A48" s="17">
        <v>546</v>
      </c>
      <c r="B48" s="17" t="s">
        <v>61</v>
      </c>
      <c r="C48" s="18">
        <f t="shared" si="1"/>
        <v>2013540492.8427</v>
      </c>
      <c r="D48" s="51">
        <v>2013540492.8427</v>
      </c>
      <c r="E48" s="18">
        <f t="shared" si="2"/>
        <v>1026604855.29917</v>
      </c>
      <c r="F48" s="17">
        <v>727207553.63156998</v>
      </c>
      <c r="G48" s="17">
        <v>299397301.66759998</v>
      </c>
      <c r="H48" s="18">
        <f t="shared" si="3"/>
        <v>365562392.00001001</v>
      </c>
      <c r="I48" s="51">
        <v>0</v>
      </c>
      <c r="J48" s="51">
        <v>365562392.00001001</v>
      </c>
      <c r="K48" s="18">
        <f t="shared" si="4"/>
        <v>243324495.91601011</v>
      </c>
      <c r="L48" s="17">
        <v>0</v>
      </c>
      <c r="M48" s="17">
        <v>243324495.91601011</v>
      </c>
      <c r="N48" s="18">
        <f t="shared" si="5"/>
        <v>395588169.69665903</v>
      </c>
      <c r="O48" s="18">
        <f t="shared" si="6"/>
        <v>0</v>
      </c>
      <c r="P48" s="17">
        <v>0</v>
      </c>
      <c r="Q48" s="17">
        <v>0</v>
      </c>
      <c r="R48" s="18">
        <f t="shared" si="7"/>
        <v>0</v>
      </c>
      <c r="S48" s="17">
        <v>0</v>
      </c>
      <c r="T48" s="17">
        <v>0</v>
      </c>
      <c r="U48" s="18">
        <f t="shared" si="8"/>
        <v>395588169.69665903</v>
      </c>
      <c r="V48" s="17">
        <v>155166429.8198185</v>
      </c>
      <c r="W48" s="17">
        <v>240421739.87684053</v>
      </c>
      <c r="X48" s="18">
        <f t="shared" si="9"/>
        <v>109804282.80858</v>
      </c>
      <c r="Y48" s="17">
        <v>0</v>
      </c>
      <c r="Z48" s="17">
        <v>0</v>
      </c>
      <c r="AA48" s="17">
        <v>0</v>
      </c>
      <c r="AB48" s="17">
        <v>109804282.80858</v>
      </c>
      <c r="AC48" s="18">
        <v>279251683.19105971</v>
      </c>
      <c r="AD48" s="18">
        <v>69160816.367055044</v>
      </c>
      <c r="AE48" s="18">
        <v>65243850.952837288</v>
      </c>
      <c r="AF48" s="18">
        <v>0</v>
      </c>
      <c r="AG48" s="46">
        <f t="shared" si="10"/>
        <v>0</v>
      </c>
      <c r="AH48" s="51">
        <v>0</v>
      </c>
      <c r="AI48" s="18">
        <f t="shared" si="24"/>
        <v>17306665369.308029</v>
      </c>
      <c r="AJ48" s="51">
        <v>13865973806.039696</v>
      </c>
      <c r="AK48" s="51">
        <v>3006893123.272737</v>
      </c>
      <c r="AL48" s="51">
        <v>433798439.99559522</v>
      </c>
      <c r="AM48" s="18">
        <f t="shared" si="12"/>
        <v>3454580583.1534486</v>
      </c>
      <c r="AN48" s="17">
        <v>1098442582</v>
      </c>
      <c r="AO48" s="17">
        <v>1908363000</v>
      </c>
      <c r="AP48" s="17">
        <v>447775001.15344852</v>
      </c>
      <c r="AQ48" s="18">
        <v>399578691.3504709</v>
      </c>
      <c r="AR48" s="18">
        <f t="shared" si="13"/>
        <v>100000000</v>
      </c>
      <c r="AS48" s="51">
        <v>100000000</v>
      </c>
      <c r="AT48" s="46">
        <v>4057121213.4373999</v>
      </c>
      <c r="AU48" s="18">
        <f t="shared" si="14"/>
        <v>511113175.25053555</v>
      </c>
      <c r="AV48" s="17">
        <v>349764235.03096008</v>
      </c>
      <c r="AW48" s="17">
        <v>161348940.21957546</v>
      </c>
      <c r="AX48" s="18">
        <v>0</v>
      </c>
      <c r="AY48" s="18">
        <f t="shared" si="15"/>
        <v>500000000.00001502</v>
      </c>
      <c r="AZ48" s="51">
        <v>500000000.00001502</v>
      </c>
      <c r="BA48" s="17">
        <v>0</v>
      </c>
      <c r="BB48" s="18">
        <f t="shared" si="25"/>
        <v>51411186.675045699</v>
      </c>
      <c r="BC48" s="17">
        <v>40057057.028069995</v>
      </c>
      <c r="BD48" s="17">
        <v>11354129.6469757</v>
      </c>
      <c r="BE48" s="18">
        <f t="shared" si="16"/>
        <v>0</v>
      </c>
      <c r="BF48" s="51">
        <v>0</v>
      </c>
      <c r="BG48" s="46">
        <v>667130957.28863645</v>
      </c>
      <c r="BH48" s="46">
        <f t="shared" si="17"/>
        <v>218100684.858004</v>
      </c>
      <c r="BI48" s="51">
        <v>196100684.858004</v>
      </c>
      <c r="BJ48" s="51">
        <v>22000000</v>
      </c>
      <c r="BK48" s="46">
        <v>86403837.089506477</v>
      </c>
      <c r="BL48" s="46">
        <f t="shared" si="18"/>
        <v>4347826.0869565215</v>
      </c>
      <c r="BM48" s="51">
        <v>4347826.0869565215</v>
      </c>
      <c r="BN48" s="18">
        <v>1338635931.0777571</v>
      </c>
      <c r="BO48" s="18">
        <v>989109433.00019777</v>
      </c>
      <c r="BP48" s="18">
        <v>263615191.31298301</v>
      </c>
      <c r="BQ48" s="18">
        <f t="shared" si="19"/>
        <v>0</v>
      </c>
      <c r="BR48" s="51">
        <v>0</v>
      </c>
      <c r="BS48" s="9">
        <f t="shared" si="20"/>
        <v>34515895118.963066</v>
      </c>
      <c r="BT48" s="19">
        <f>SUM(C48,H48,AC48,AI48,AT48,)</f>
        <v>24022141150.779198</v>
      </c>
      <c r="BU48" s="19">
        <f>SUM(C48,H48)</f>
        <v>2379102884.84271</v>
      </c>
      <c r="BV48" s="19">
        <f>SUM(AC48,AI48,AT48)</f>
        <v>21643038265.936489</v>
      </c>
      <c r="BW48" s="11">
        <f t="shared" si="21"/>
        <v>8033959505.1417084</v>
      </c>
      <c r="BX48" s="20">
        <f>SUM(E48,K48)</f>
        <v>1269929351.2151802</v>
      </c>
      <c r="BY48" s="20">
        <f>SUM(AD48,AM48,AU48,BB48,BK48)</f>
        <v>4172669598.5355911</v>
      </c>
      <c r="BZ48" s="20">
        <f t="shared" si="22"/>
        <v>0</v>
      </c>
      <c r="CA48" s="12">
        <f t="shared" si="23"/>
        <v>2459794463.0421591</v>
      </c>
      <c r="CB48" s="21">
        <f>SUM(N48,Z48:AB48)</f>
        <v>505392452.50523901</v>
      </c>
      <c r="CC48" s="21">
        <f>SUM(AE48,AF48,AQ48,AX48,BG48)</f>
        <v>1131953499.5919447</v>
      </c>
      <c r="CD48" s="21">
        <f>SUM(BL48,AG48,AR48,AZ48,BH48,BQ48)</f>
        <v>822448510.9449755</v>
      </c>
      <c r="CE48" s="95">
        <f>Y48+BA48</f>
        <v>0</v>
      </c>
      <c r="CF48" s="1"/>
    </row>
    <row r="49" spans="1:84">
      <c r="A49" s="17">
        <v>547</v>
      </c>
      <c r="B49" s="17" t="s">
        <v>62</v>
      </c>
      <c r="C49" s="18">
        <f t="shared" si="1"/>
        <v>1423389895.914</v>
      </c>
      <c r="D49" s="51">
        <v>1423389895.914</v>
      </c>
      <c r="E49" s="18">
        <f t="shared" si="2"/>
        <v>673420315.40947306</v>
      </c>
      <c r="F49" s="17">
        <v>530955043.30727303</v>
      </c>
      <c r="G49" s="17">
        <v>142465272.1022</v>
      </c>
      <c r="H49" s="18">
        <f t="shared" si="3"/>
        <v>39760835.999897003</v>
      </c>
      <c r="I49" s="51">
        <v>0</v>
      </c>
      <c r="J49" s="51">
        <v>39760835.999897003</v>
      </c>
      <c r="K49" s="18">
        <f t="shared" si="4"/>
        <v>72012146.434015542</v>
      </c>
      <c r="L49" s="17">
        <v>0</v>
      </c>
      <c r="M49" s="17">
        <v>72012146.434015542</v>
      </c>
      <c r="N49" s="18">
        <f t="shared" si="5"/>
        <v>1674369689.5172484</v>
      </c>
      <c r="O49" s="18">
        <f t="shared" si="6"/>
        <v>1674369689.5172484</v>
      </c>
      <c r="P49" s="17">
        <v>682701577.65695679</v>
      </c>
      <c r="Q49" s="17">
        <v>991668111.8602916</v>
      </c>
      <c r="R49" s="18">
        <f t="shared" si="7"/>
        <v>0</v>
      </c>
      <c r="S49" s="17">
        <v>0</v>
      </c>
      <c r="T49" s="17">
        <v>0</v>
      </c>
      <c r="U49" s="18">
        <f t="shared" si="8"/>
        <v>0</v>
      </c>
      <c r="V49" s="17">
        <v>0</v>
      </c>
      <c r="W49" s="17">
        <v>0</v>
      </c>
      <c r="X49" s="18">
        <f t="shared" si="9"/>
        <v>44810089.260060005</v>
      </c>
      <c r="Y49" s="17">
        <v>0</v>
      </c>
      <c r="Z49" s="17">
        <v>0</v>
      </c>
      <c r="AA49" s="17">
        <v>0</v>
      </c>
      <c r="AB49" s="17">
        <v>44810089.260060005</v>
      </c>
      <c r="AC49" s="18">
        <v>181652173.91184554</v>
      </c>
      <c r="AD49" s="18">
        <v>49336899.42940522</v>
      </c>
      <c r="AE49" s="18">
        <v>47301520.965807229</v>
      </c>
      <c r="AF49" s="18">
        <v>512002291.96030152</v>
      </c>
      <c r="AG49" s="46">
        <f t="shared" si="10"/>
        <v>0</v>
      </c>
      <c r="AH49" s="51">
        <v>0</v>
      </c>
      <c r="AI49" s="18">
        <f t="shared" si="24"/>
        <v>7111149944.4337606</v>
      </c>
      <c r="AJ49" s="51">
        <v>5779556890.4418039</v>
      </c>
      <c r="AK49" s="51">
        <v>865736934.28513503</v>
      </c>
      <c r="AL49" s="51">
        <v>465856119.70682168</v>
      </c>
      <c r="AM49" s="18">
        <f t="shared" si="12"/>
        <v>1402339373.9440613</v>
      </c>
      <c r="AN49" s="17">
        <v>650037373</v>
      </c>
      <c r="AO49" s="17">
        <v>385902000</v>
      </c>
      <c r="AP49" s="17">
        <v>366400000.94406116</v>
      </c>
      <c r="AQ49" s="18">
        <v>215594214.8927643</v>
      </c>
      <c r="AR49" s="18">
        <f t="shared" si="13"/>
        <v>0</v>
      </c>
      <c r="AS49" s="51">
        <v>0</v>
      </c>
      <c r="AT49" s="46">
        <v>2319335935.1280999</v>
      </c>
      <c r="AU49" s="18">
        <f t="shared" si="14"/>
        <v>159716470.28235713</v>
      </c>
      <c r="AV49" s="17">
        <v>159716470.28235713</v>
      </c>
      <c r="AW49" s="17">
        <v>0</v>
      </c>
      <c r="AX49" s="18">
        <v>0</v>
      </c>
      <c r="AY49" s="18">
        <f t="shared" si="15"/>
        <v>29191374.574788023</v>
      </c>
      <c r="AZ49" s="51">
        <v>0</v>
      </c>
      <c r="BA49" s="17">
        <v>29191374.574788023</v>
      </c>
      <c r="BB49" s="18">
        <f t="shared" si="25"/>
        <v>53270439.453900896</v>
      </c>
      <c r="BC49" s="17">
        <v>47143493.748089999</v>
      </c>
      <c r="BD49" s="17">
        <v>6126945.7058108998</v>
      </c>
      <c r="BE49" s="18">
        <f t="shared" si="16"/>
        <v>0</v>
      </c>
      <c r="BF49" s="51">
        <v>0</v>
      </c>
      <c r="BG49" s="46">
        <v>238846099.58513078</v>
      </c>
      <c r="BH49" s="46">
        <f t="shared" si="17"/>
        <v>22000000</v>
      </c>
      <c r="BI49" s="51">
        <v>0</v>
      </c>
      <c r="BJ49" s="51">
        <v>22000000</v>
      </c>
      <c r="BK49" s="46">
        <v>52155344.000108361</v>
      </c>
      <c r="BL49" s="46">
        <f t="shared" si="18"/>
        <v>4347826.0869565215</v>
      </c>
      <c r="BM49" s="51">
        <v>4347826.0869565215</v>
      </c>
      <c r="BN49" s="18">
        <v>228999647.52035928</v>
      </c>
      <c r="BO49" s="18">
        <v>78300969.000130132</v>
      </c>
      <c r="BP49" s="18">
        <v>0</v>
      </c>
      <c r="BQ49" s="18">
        <f t="shared" si="19"/>
        <v>0</v>
      </c>
      <c r="BR49" s="51">
        <v>0</v>
      </c>
      <c r="BS49" s="9">
        <f t="shared" si="20"/>
        <v>16633303497.704468</v>
      </c>
      <c r="BT49" s="19">
        <f>SUM(C49,H49,AC49,AI49,AT49,)</f>
        <v>11075288785.387602</v>
      </c>
      <c r="BU49" s="19">
        <f>SUM(C49,H49)</f>
        <v>1463150731.913897</v>
      </c>
      <c r="BV49" s="19">
        <f>SUM(AC49,AI49,AT49)</f>
        <v>9612138053.4737053</v>
      </c>
      <c r="BW49" s="11">
        <f t="shared" si="21"/>
        <v>2769551605.4738107</v>
      </c>
      <c r="BX49" s="20">
        <f>SUM(E49,K49)</f>
        <v>745432461.84348857</v>
      </c>
      <c r="BY49" s="20">
        <f>SUM(AD49,AM49,AU49,BB49,BK49)</f>
        <v>1716818527.1098328</v>
      </c>
      <c r="BZ49" s="20">
        <f t="shared" si="22"/>
        <v>0</v>
      </c>
      <c r="CA49" s="12">
        <f t="shared" si="23"/>
        <v>2759271732.2682691</v>
      </c>
      <c r="CB49" s="21">
        <f>SUM(N49,Z49:AB49)</f>
        <v>1719179778.7773085</v>
      </c>
      <c r="CC49" s="21">
        <f>SUM(AE49,AF49,AQ49,AX49,BG49)</f>
        <v>1013744127.4040039</v>
      </c>
      <c r="CD49" s="21">
        <f>SUM(BL49,AG49,AR49,AZ49,BH49,BQ49)</f>
        <v>26347826.086956523</v>
      </c>
      <c r="CE49" s="95">
        <f>Y49+BA49</f>
        <v>29191374.574788023</v>
      </c>
      <c r="CF49" s="1"/>
    </row>
    <row r="50" spans="1:84">
      <c r="A50" s="17">
        <v>548</v>
      </c>
      <c r="B50" s="17" t="s">
        <v>63</v>
      </c>
      <c r="C50" s="18">
        <f t="shared" si="1"/>
        <v>1728371252.0423999</v>
      </c>
      <c r="D50" s="51">
        <v>1728371252.0423999</v>
      </c>
      <c r="E50" s="18">
        <f t="shared" si="2"/>
        <v>940636719.36222506</v>
      </c>
      <c r="F50" s="17">
        <v>665382812.41222501</v>
      </c>
      <c r="G50" s="17">
        <v>275253906.94999999</v>
      </c>
      <c r="H50" s="18">
        <f t="shared" si="3"/>
        <v>98261543.999916002</v>
      </c>
      <c r="I50" s="51">
        <v>0</v>
      </c>
      <c r="J50" s="51">
        <v>98261543.999916002</v>
      </c>
      <c r="K50" s="18">
        <f t="shared" si="4"/>
        <v>142790369.04518881</v>
      </c>
      <c r="L50" s="17">
        <v>0</v>
      </c>
      <c r="M50" s="17">
        <v>142790369.04518881</v>
      </c>
      <c r="N50" s="18">
        <f t="shared" si="5"/>
        <v>2834034499.8549366</v>
      </c>
      <c r="O50" s="18">
        <f t="shared" si="6"/>
        <v>2834034499.8549366</v>
      </c>
      <c r="P50" s="17">
        <v>1124231428.4524076</v>
      </c>
      <c r="Q50" s="17">
        <v>1709803071.402529</v>
      </c>
      <c r="R50" s="18">
        <f t="shared" si="7"/>
        <v>0</v>
      </c>
      <c r="S50" s="17">
        <v>0</v>
      </c>
      <c r="T50" s="17">
        <v>0</v>
      </c>
      <c r="U50" s="18">
        <f t="shared" si="8"/>
        <v>0</v>
      </c>
      <c r="V50" s="17">
        <v>0</v>
      </c>
      <c r="W50" s="17">
        <v>0</v>
      </c>
      <c r="X50" s="18">
        <f t="shared" si="9"/>
        <v>85082104.222440004</v>
      </c>
      <c r="Y50" s="17">
        <v>0</v>
      </c>
      <c r="Z50" s="17">
        <v>0</v>
      </c>
      <c r="AA50" s="17">
        <v>0</v>
      </c>
      <c r="AB50" s="17">
        <v>85082104.222440004</v>
      </c>
      <c r="AC50" s="18">
        <v>415286682.71044034</v>
      </c>
      <c r="AD50" s="18">
        <v>66305578.854987472</v>
      </c>
      <c r="AE50" s="18">
        <v>63905880.953804456</v>
      </c>
      <c r="AF50" s="18">
        <v>0</v>
      </c>
      <c r="AG50" s="46">
        <f t="shared" si="10"/>
        <v>0</v>
      </c>
      <c r="AH50" s="51">
        <v>0</v>
      </c>
      <c r="AI50" s="18">
        <f t="shared" si="24"/>
        <v>11659771239.766788</v>
      </c>
      <c r="AJ50" s="51">
        <v>9634874194.9752407</v>
      </c>
      <c r="AK50" s="51">
        <v>1481458708.7968583</v>
      </c>
      <c r="AL50" s="51">
        <v>543438335.99469054</v>
      </c>
      <c r="AM50" s="18">
        <f t="shared" si="12"/>
        <v>3254782622.9673314</v>
      </c>
      <c r="AN50" s="17">
        <v>889911902</v>
      </c>
      <c r="AO50" s="17">
        <v>1989426000</v>
      </c>
      <c r="AP50" s="17">
        <v>375444720.96733153</v>
      </c>
      <c r="AQ50" s="18">
        <v>336322450.23126745</v>
      </c>
      <c r="AR50" s="18">
        <f t="shared" si="13"/>
        <v>0</v>
      </c>
      <c r="AS50" s="51">
        <v>0</v>
      </c>
      <c r="AT50" s="46">
        <v>3562598077.7982001</v>
      </c>
      <c r="AU50" s="18">
        <f t="shared" si="14"/>
        <v>477282787.36271912</v>
      </c>
      <c r="AV50" s="17">
        <v>265038585.74074316</v>
      </c>
      <c r="AW50" s="17">
        <v>212244201.62197596</v>
      </c>
      <c r="AX50" s="18">
        <v>0</v>
      </c>
      <c r="AY50" s="18">
        <f t="shared" si="15"/>
        <v>388863239.03618693</v>
      </c>
      <c r="AZ50" s="51">
        <v>299999999.99998999</v>
      </c>
      <c r="BA50" s="17">
        <v>88863239.036196962</v>
      </c>
      <c r="BB50" s="18">
        <f t="shared" si="25"/>
        <v>47227426.841085397</v>
      </c>
      <c r="BC50" s="17">
        <v>37263733.43976</v>
      </c>
      <c r="BD50" s="17">
        <v>9963693.4013253991</v>
      </c>
      <c r="BE50" s="18">
        <f t="shared" si="16"/>
        <v>0</v>
      </c>
      <c r="BF50" s="51">
        <v>0</v>
      </c>
      <c r="BG50" s="46">
        <v>652705927.20161355</v>
      </c>
      <c r="BH50" s="46">
        <f t="shared" si="17"/>
        <v>0</v>
      </c>
      <c r="BI50" s="51">
        <v>0</v>
      </c>
      <c r="BJ50" s="51">
        <v>0</v>
      </c>
      <c r="BK50" s="46">
        <v>97618965.382183492</v>
      </c>
      <c r="BL50" s="46">
        <f t="shared" si="18"/>
        <v>4347826.0869565215</v>
      </c>
      <c r="BM50" s="51">
        <v>4347826.0869565215</v>
      </c>
      <c r="BN50" s="18">
        <v>2276082315.6573806</v>
      </c>
      <c r="BO50" s="18">
        <v>676777391.00004649</v>
      </c>
      <c r="BP50" s="18">
        <v>503260035.4194743</v>
      </c>
      <c r="BQ50" s="18">
        <f t="shared" si="19"/>
        <v>0</v>
      </c>
      <c r="BR50" s="51">
        <v>0</v>
      </c>
      <c r="BS50" s="9">
        <f t="shared" si="20"/>
        <v>30312314935.797573</v>
      </c>
      <c r="BT50" s="19">
        <f>SUM(C50,H50,AC50,AI50,AT50,)</f>
        <v>17464288796.317745</v>
      </c>
      <c r="BU50" s="19">
        <f>SUM(C50,H50)</f>
        <v>1826632796.042316</v>
      </c>
      <c r="BV50" s="19">
        <f>SUM(AC50,AI50,AT50)</f>
        <v>15637656000.275429</v>
      </c>
      <c r="BW50" s="11">
        <f t="shared" si="21"/>
        <v>8482764211.892622</v>
      </c>
      <c r="BX50" s="20">
        <f>SUM(E50,K50)</f>
        <v>1083427088.407414</v>
      </c>
      <c r="BY50" s="20">
        <f>SUM(AD50,AM50,AU50,BB50,BK50)</f>
        <v>3943217381.4083071</v>
      </c>
      <c r="BZ50" s="20">
        <f t="shared" si="22"/>
        <v>0</v>
      </c>
      <c r="CA50" s="12">
        <f t="shared" si="23"/>
        <v>4276398688.5510082</v>
      </c>
      <c r="CB50" s="21">
        <f>SUM(N50,Z50:AB50)</f>
        <v>2919116604.0773764</v>
      </c>
      <c r="CC50" s="21">
        <f>SUM(AE50,AF50,AQ50,AX50,BG50)</f>
        <v>1052934258.3866854</v>
      </c>
      <c r="CD50" s="21">
        <f>SUM(BL50,AG50,AR50,AZ50,BH50,BQ50)</f>
        <v>304347826.08694649</v>
      </c>
      <c r="CE50" s="95">
        <f>Y50+BA50</f>
        <v>88863239.036196962</v>
      </c>
      <c r="CF50" s="1"/>
    </row>
    <row r="51" spans="1:84">
      <c r="A51" s="17">
        <v>549</v>
      </c>
      <c r="B51" s="17" t="s">
        <v>64</v>
      </c>
      <c r="C51" s="18">
        <f t="shared" si="1"/>
        <v>2559196327.7233</v>
      </c>
      <c r="D51" s="51">
        <v>2559196327.7233</v>
      </c>
      <c r="E51" s="18">
        <f t="shared" si="2"/>
        <v>1133313621.3782101</v>
      </c>
      <c r="F51" s="17">
        <v>791962763.97981</v>
      </c>
      <c r="G51" s="17">
        <v>341350857.39839995</v>
      </c>
      <c r="H51" s="18">
        <f t="shared" si="3"/>
        <v>439046819.99992001</v>
      </c>
      <c r="I51" s="51">
        <v>0</v>
      </c>
      <c r="J51" s="51">
        <v>439046819.99992001</v>
      </c>
      <c r="K51" s="18">
        <f t="shared" si="4"/>
        <v>185048958.75588471</v>
      </c>
      <c r="L51" s="17">
        <v>0</v>
      </c>
      <c r="M51" s="17">
        <v>185048958.75588471</v>
      </c>
      <c r="N51" s="18">
        <f t="shared" si="5"/>
        <v>454081402.79974347</v>
      </c>
      <c r="O51" s="18">
        <f t="shared" si="6"/>
        <v>0</v>
      </c>
      <c r="P51" s="17">
        <v>0</v>
      </c>
      <c r="Q51" s="17">
        <v>0</v>
      </c>
      <c r="R51" s="18">
        <f t="shared" si="7"/>
        <v>0</v>
      </c>
      <c r="S51" s="17">
        <v>0</v>
      </c>
      <c r="T51" s="17">
        <v>0</v>
      </c>
      <c r="U51" s="18">
        <f t="shared" si="8"/>
        <v>454081402.79974347</v>
      </c>
      <c r="V51" s="17">
        <v>175490974.55391556</v>
      </c>
      <c r="W51" s="17">
        <v>278590428.24582791</v>
      </c>
      <c r="X51" s="18">
        <f t="shared" si="9"/>
        <v>84138130.752959996</v>
      </c>
      <c r="Y51" s="17">
        <v>0</v>
      </c>
      <c r="Z51" s="17">
        <v>0</v>
      </c>
      <c r="AA51" s="17">
        <v>0</v>
      </c>
      <c r="AB51" s="17">
        <v>84138130.752959996</v>
      </c>
      <c r="AC51" s="18">
        <v>474556529.98988819</v>
      </c>
      <c r="AD51" s="18">
        <v>85534786.752546966</v>
      </c>
      <c r="AE51" s="18">
        <v>82533186.940339372</v>
      </c>
      <c r="AF51" s="18">
        <v>0</v>
      </c>
      <c r="AG51" s="46">
        <f t="shared" si="10"/>
        <v>0</v>
      </c>
      <c r="AH51" s="51">
        <v>0</v>
      </c>
      <c r="AI51" s="18">
        <f t="shared" si="24"/>
        <v>20909016004.792122</v>
      </c>
      <c r="AJ51" s="51">
        <v>17449827266.64201</v>
      </c>
      <c r="AK51" s="51">
        <v>3065665130.1541162</v>
      </c>
      <c r="AL51" s="51">
        <v>393523607.99599361</v>
      </c>
      <c r="AM51" s="18">
        <f t="shared" si="12"/>
        <v>3970478613.9046102</v>
      </c>
      <c r="AN51" s="17">
        <v>1206396613</v>
      </c>
      <c r="AO51" s="17">
        <v>2412951000</v>
      </c>
      <c r="AP51" s="17">
        <v>351131000.90461028</v>
      </c>
      <c r="AQ51" s="18">
        <v>446267229.26957476</v>
      </c>
      <c r="AR51" s="18">
        <f t="shared" si="13"/>
        <v>250000000</v>
      </c>
      <c r="AS51" s="51">
        <v>250000000</v>
      </c>
      <c r="AT51" s="46">
        <v>7240097419.9547997</v>
      </c>
      <c r="AU51" s="18">
        <f t="shared" si="14"/>
        <v>679614601.13954926</v>
      </c>
      <c r="AV51" s="17">
        <v>474286968.00000006</v>
      </c>
      <c r="AW51" s="17">
        <v>205327633.13954914</v>
      </c>
      <c r="AX51" s="18">
        <v>0</v>
      </c>
      <c r="AY51" s="18">
        <f t="shared" si="15"/>
        <v>0</v>
      </c>
      <c r="AZ51" s="51">
        <v>0</v>
      </c>
      <c r="BA51" s="17">
        <v>0</v>
      </c>
      <c r="BB51" s="18">
        <f t="shared" si="25"/>
        <v>56060341.829438701</v>
      </c>
      <c r="BC51" s="17">
        <v>43118417.277585</v>
      </c>
      <c r="BD51" s="17">
        <v>12941924.5518537</v>
      </c>
      <c r="BE51" s="18">
        <f t="shared" si="16"/>
        <v>20000000</v>
      </c>
      <c r="BF51" s="51">
        <v>20000000</v>
      </c>
      <c r="BG51" s="46">
        <v>671915148.01567805</v>
      </c>
      <c r="BH51" s="46">
        <f t="shared" si="17"/>
        <v>22000000</v>
      </c>
      <c r="BI51" s="51">
        <v>0</v>
      </c>
      <c r="BJ51" s="51">
        <v>22000000</v>
      </c>
      <c r="BK51" s="46">
        <v>98972086.852349266</v>
      </c>
      <c r="BL51" s="46">
        <f t="shared" si="18"/>
        <v>4347826.0869565215</v>
      </c>
      <c r="BM51" s="51">
        <v>4347826.0869565215</v>
      </c>
      <c r="BN51" s="18">
        <v>1395082152.0334909</v>
      </c>
      <c r="BO51" s="18">
        <v>422223668.00012416</v>
      </c>
      <c r="BP51" s="18">
        <v>320325110.79868305</v>
      </c>
      <c r="BQ51" s="18">
        <f t="shared" si="19"/>
        <v>0</v>
      </c>
      <c r="BR51" s="51">
        <v>0</v>
      </c>
      <c r="BS51" s="9">
        <f t="shared" si="20"/>
        <v>42003849967.770164</v>
      </c>
      <c r="BT51" s="19">
        <f>SUM(C51,H51,AC51,AI51,AT51,)</f>
        <v>31621913102.46003</v>
      </c>
      <c r="BU51" s="19">
        <f>SUM(C51,H51)</f>
        <v>2998243147.7232199</v>
      </c>
      <c r="BV51" s="19">
        <f>SUM(AC51,AI51,AT51)</f>
        <v>28623669954.736809</v>
      </c>
      <c r="BW51" s="11">
        <f t="shared" si="21"/>
        <v>8366653941.4448881</v>
      </c>
      <c r="BX51" s="20">
        <f>SUM(E51,K51)</f>
        <v>1318362580.1340947</v>
      </c>
      <c r="BY51" s="20">
        <f>SUM(AD51,AM51,AU51,BB51,BK51)</f>
        <v>4890660430.4784946</v>
      </c>
      <c r="BZ51" s="20">
        <f t="shared" si="22"/>
        <v>20000000</v>
      </c>
      <c r="CA51" s="12">
        <f t="shared" si="23"/>
        <v>2015282923.865252</v>
      </c>
      <c r="CB51" s="21">
        <f>SUM(N51,Z51:AB51)</f>
        <v>538219533.5527035</v>
      </c>
      <c r="CC51" s="21">
        <f>SUM(AE51,AF51,AQ51,AX51,BG51)</f>
        <v>1200715564.2255921</v>
      </c>
      <c r="CD51" s="21">
        <f>SUM(BL51,AG51,AR51,AZ51,BH51,BQ51)</f>
        <v>276347826.0869565</v>
      </c>
      <c r="CE51" s="95">
        <f>Y51+BA51</f>
        <v>0</v>
      </c>
      <c r="CF51" s="1"/>
    </row>
    <row r="52" spans="1:84">
      <c r="A52" s="17">
        <v>550</v>
      </c>
      <c r="B52" s="17" t="s">
        <v>65</v>
      </c>
      <c r="C52" s="18">
        <f t="shared" si="1"/>
        <v>1965593676.4816999</v>
      </c>
      <c r="D52" s="51">
        <v>1965593676.4816999</v>
      </c>
      <c r="E52" s="18">
        <f t="shared" si="2"/>
        <v>737163504.72016001</v>
      </c>
      <c r="F52" s="17">
        <v>550156726.84376001</v>
      </c>
      <c r="G52" s="17">
        <v>187006777.87639999</v>
      </c>
      <c r="H52" s="18">
        <f t="shared" si="3"/>
        <v>377294615.99996001</v>
      </c>
      <c r="I52" s="51">
        <v>0</v>
      </c>
      <c r="J52" s="51">
        <v>377294615.99996001</v>
      </c>
      <c r="K52" s="18">
        <f t="shared" si="4"/>
        <v>76408201.794490427</v>
      </c>
      <c r="L52" s="17">
        <v>0</v>
      </c>
      <c r="M52" s="17">
        <v>76408201.794490427</v>
      </c>
      <c r="N52" s="18">
        <f t="shared" si="5"/>
        <v>251886087.7844528</v>
      </c>
      <c r="O52" s="18">
        <f t="shared" si="6"/>
        <v>0</v>
      </c>
      <c r="P52" s="17">
        <v>0</v>
      </c>
      <c r="Q52" s="17">
        <v>0</v>
      </c>
      <c r="R52" s="18">
        <f t="shared" si="7"/>
        <v>0</v>
      </c>
      <c r="S52" s="17">
        <v>0</v>
      </c>
      <c r="T52" s="17">
        <v>0</v>
      </c>
      <c r="U52" s="18">
        <f t="shared" si="8"/>
        <v>251886087.7844528</v>
      </c>
      <c r="V52" s="17">
        <v>104747075.50122154</v>
      </c>
      <c r="W52" s="17">
        <v>147139012.28323126</v>
      </c>
      <c r="X52" s="18">
        <f t="shared" si="9"/>
        <v>31338369.81642</v>
      </c>
      <c r="Y52" s="17">
        <v>0</v>
      </c>
      <c r="Z52" s="17">
        <v>0</v>
      </c>
      <c r="AA52" s="17">
        <v>0</v>
      </c>
      <c r="AB52" s="17">
        <v>31338369.81642</v>
      </c>
      <c r="AC52" s="18">
        <v>342236596.79073209</v>
      </c>
      <c r="AD52" s="18">
        <v>44956142.209399171</v>
      </c>
      <c r="AE52" s="18">
        <v>42715692.969122171</v>
      </c>
      <c r="AF52" s="18">
        <v>0</v>
      </c>
      <c r="AG52" s="46">
        <f t="shared" si="10"/>
        <v>0</v>
      </c>
      <c r="AH52" s="51">
        <v>0</v>
      </c>
      <c r="AI52" s="18">
        <f t="shared" si="24"/>
        <v>13799941245.66449</v>
      </c>
      <c r="AJ52" s="51">
        <v>10545902668.875479</v>
      </c>
      <c r="AK52" s="51">
        <v>2740615432.7941799</v>
      </c>
      <c r="AL52" s="51">
        <v>513423143.99483055</v>
      </c>
      <c r="AM52" s="18">
        <f t="shared" si="12"/>
        <v>2812724800.5433159</v>
      </c>
      <c r="AN52" s="17">
        <v>691104258</v>
      </c>
      <c r="AO52" s="17">
        <v>1716696000</v>
      </c>
      <c r="AP52" s="17">
        <v>404924542.54331571</v>
      </c>
      <c r="AQ52" s="18">
        <v>261828253.74392185</v>
      </c>
      <c r="AR52" s="18">
        <f t="shared" si="13"/>
        <v>400000000</v>
      </c>
      <c r="AS52" s="51">
        <v>400000000</v>
      </c>
      <c r="AT52" s="46">
        <v>2564578217.0391002</v>
      </c>
      <c r="AU52" s="18">
        <f t="shared" si="14"/>
        <v>939265860</v>
      </c>
      <c r="AV52" s="17">
        <v>437689839</v>
      </c>
      <c r="AW52" s="17">
        <v>501576021</v>
      </c>
      <c r="AX52" s="18">
        <v>0</v>
      </c>
      <c r="AY52" s="18">
        <f t="shared" si="15"/>
        <v>0</v>
      </c>
      <c r="AZ52" s="51">
        <v>0</v>
      </c>
      <c r="BA52" s="17">
        <v>0</v>
      </c>
      <c r="BB52" s="18">
        <f t="shared" si="25"/>
        <v>44800999.123022899</v>
      </c>
      <c r="BC52" s="17">
        <v>37491847.85988</v>
      </c>
      <c r="BD52" s="17">
        <v>7309151.2631428996</v>
      </c>
      <c r="BE52" s="18">
        <f t="shared" si="16"/>
        <v>0</v>
      </c>
      <c r="BF52" s="51">
        <v>0</v>
      </c>
      <c r="BG52" s="46">
        <v>380666886.35633564</v>
      </c>
      <c r="BH52" s="46">
        <f t="shared" si="17"/>
        <v>22000000</v>
      </c>
      <c r="BI52" s="51">
        <v>0</v>
      </c>
      <c r="BJ52" s="51">
        <v>22000000</v>
      </c>
      <c r="BK52" s="46">
        <v>52277065.760364488</v>
      </c>
      <c r="BL52" s="46">
        <f t="shared" si="18"/>
        <v>4347826.0869565215</v>
      </c>
      <c r="BM52" s="51">
        <v>4347826.0869565215</v>
      </c>
      <c r="BN52" s="18">
        <v>2077502307.1783433</v>
      </c>
      <c r="BO52" s="18">
        <v>504404698.99994463</v>
      </c>
      <c r="BP52" s="18">
        <v>264391999.70310399</v>
      </c>
      <c r="BQ52" s="18">
        <f t="shared" si="19"/>
        <v>0</v>
      </c>
      <c r="BR52" s="51">
        <v>0</v>
      </c>
      <c r="BS52" s="9">
        <f t="shared" si="20"/>
        <v>27998323048.765335</v>
      </c>
      <c r="BT52" s="19">
        <f>SUM(C52,H52,AC52,AI52,AT52,)</f>
        <v>19049644351.975983</v>
      </c>
      <c r="BU52" s="19">
        <f>SUM(C52,H52)</f>
        <v>2342888292.4816599</v>
      </c>
      <c r="BV52" s="19">
        <f>SUM(AC52,AI52,AT52)</f>
        <v>16706756059.494322</v>
      </c>
      <c r="BW52" s="11">
        <f t="shared" si="21"/>
        <v>7553895580.0321445</v>
      </c>
      <c r="BX52" s="20">
        <f>SUM(E52,K52)</f>
        <v>813571706.51465046</v>
      </c>
      <c r="BY52" s="20">
        <f>SUM(AD52,AM52,AU52,BB52,BK52)</f>
        <v>3894024867.6361027</v>
      </c>
      <c r="BZ52" s="20">
        <f t="shared" si="22"/>
        <v>0</v>
      </c>
      <c r="CA52" s="12">
        <f t="shared" si="23"/>
        <v>1394783116.7572091</v>
      </c>
      <c r="CB52" s="21">
        <f>SUM(N52,Z52:AB52)</f>
        <v>283224457.60087281</v>
      </c>
      <c r="CC52" s="21">
        <f>SUM(AE52,AF52,AQ52,AX52,BG52)</f>
        <v>685210833.06937969</v>
      </c>
      <c r="CD52" s="21">
        <f>SUM(BL52,AG52,AR52,AZ52,BH52,BQ52)</f>
        <v>426347826.0869565</v>
      </c>
      <c r="CE52" s="95">
        <f>Y52+BA52</f>
        <v>0</v>
      </c>
      <c r="CF52" s="1"/>
    </row>
    <row r="53" spans="1:84">
      <c r="A53" s="17">
        <v>551</v>
      </c>
      <c r="B53" s="17" t="s">
        <v>66</v>
      </c>
      <c r="C53" s="18">
        <f t="shared" si="1"/>
        <v>1384706284.3223</v>
      </c>
      <c r="D53" s="51">
        <v>1384706284.3223</v>
      </c>
      <c r="E53" s="18">
        <f t="shared" si="2"/>
        <v>649780210.22462201</v>
      </c>
      <c r="F53" s="17">
        <v>498843844.93742198</v>
      </c>
      <c r="G53" s="17">
        <v>150936365.2872</v>
      </c>
      <c r="H53" s="18">
        <f t="shared" si="3"/>
        <v>87330034.999991998</v>
      </c>
      <c r="I53" s="51">
        <v>0</v>
      </c>
      <c r="J53" s="51">
        <v>87330034.999991998</v>
      </c>
      <c r="K53" s="18">
        <f t="shared" si="4"/>
        <v>104233550.80314338</v>
      </c>
      <c r="L53" s="17">
        <v>0</v>
      </c>
      <c r="M53" s="17">
        <v>104233550.80314338</v>
      </c>
      <c r="N53" s="18">
        <f t="shared" si="5"/>
        <v>225898807.49924368</v>
      </c>
      <c r="O53" s="18">
        <f t="shared" si="6"/>
        <v>0</v>
      </c>
      <c r="P53" s="17">
        <v>0</v>
      </c>
      <c r="Q53" s="17">
        <v>0</v>
      </c>
      <c r="R53" s="18">
        <f t="shared" si="7"/>
        <v>0</v>
      </c>
      <c r="S53" s="17">
        <v>0</v>
      </c>
      <c r="T53" s="17">
        <v>0</v>
      </c>
      <c r="U53" s="18">
        <f t="shared" si="8"/>
        <v>225898807.49924368</v>
      </c>
      <c r="V53" s="17">
        <v>97912501.187622771</v>
      </c>
      <c r="W53" s="17">
        <v>127986306.31162089</v>
      </c>
      <c r="X53" s="18">
        <f t="shared" si="9"/>
        <v>46226794.605659999</v>
      </c>
      <c r="Y53" s="17">
        <v>0</v>
      </c>
      <c r="Z53" s="17">
        <v>0</v>
      </c>
      <c r="AA53" s="17">
        <v>0</v>
      </c>
      <c r="AB53" s="17">
        <v>46226794.605659999</v>
      </c>
      <c r="AC53" s="18">
        <v>396607345.67030275</v>
      </c>
      <c r="AD53" s="18">
        <v>43752542.466689467</v>
      </c>
      <c r="AE53" s="18">
        <v>40061749.971040629</v>
      </c>
      <c r="AF53" s="18">
        <v>0</v>
      </c>
      <c r="AG53" s="46">
        <f t="shared" si="10"/>
        <v>0</v>
      </c>
      <c r="AH53" s="51">
        <v>0</v>
      </c>
      <c r="AI53" s="18">
        <f t="shared" si="24"/>
        <v>11683709236.952133</v>
      </c>
      <c r="AJ53" s="51">
        <v>10533609702.63512</v>
      </c>
      <c r="AK53" s="51">
        <v>1004023246.3184228</v>
      </c>
      <c r="AL53" s="51">
        <v>146076287.99858966</v>
      </c>
      <c r="AM53" s="18">
        <f t="shared" si="12"/>
        <v>1437003457.1227763</v>
      </c>
      <c r="AN53" s="17">
        <v>729115457</v>
      </c>
      <c r="AO53" s="17">
        <v>660288000</v>
      </c>
      <c r="AP53" s="17">
        <v>47600000.122776344</v>
      </c>
      <c r="AQ53" s="18">
        <v>179997725.61824715</v>
      </c>
      <c r="AR53" s="18">
        <f t="shared" si="13"/>
        <v>0</v>
      </c>
      <c r="AS53" s="51">
        <v>0</v>
      </c>
      <c r="AT53" s="46">
        <v>1169524288.7205</v>
      </c>
      <c r="AU53" s="18">
        <f t="shared" si="14"/>
        <v>205738156.61789948</v>
      </c>
      <c r="AV53" s="17">
        <v>205738156.61789948</v>
      </c>
      <c r="AW53" s="17">
        <v>0</v>
      </c>
      <c r="AX53" s="18">
        <v>0</v>
      </c>
      <c r="AY53" s="18">
        <f t="shared" si="15"/>
        <v>0</v>
      </c>
      <c r="AZ53" s="51">
        <v>0</v>
      </c>
      <c r="BA53" s="17">
        <v>0</v>
      </c>
      <c r="BB53" s="18">
        <f t="shared" si="25"/>
        <v>45641033.943772897</v>
      </c>
      <c r="BC53" s="17">
        <v>39099006.736740001</v>
      </c>
      <c r="BD53" s="17">
        <v>6542027.2070328994</v>
      </c>
      <c r="BE53" s="18">
        <f t="shared" si="16"/>
        <v>20000000</v>
      </c>
      <c r="BF53" s="51">
        <v>20000000</v>
      </c>
      <c r="BG53" s="46">
        <v>592577061.23523879</v>
      </c>
      <c r="BH53" s="46">
        <f t="shared" si="17"/>
        <v>22000000</v>
      </c>
      <c r="BI53" s="51">
        <v>0</v>
      </c>
      <c r="BJ53" s="51">
        <v>22000000</v>
      </c>
      <c r="BK53" s="46">
        <v>43226755.466571137</v>
      </c>
      <c r="BL53" s="46">
        <f t="shared" si="18"/>
        <v>4347826.0869565215</v>
      </c>
      <c r="BM53" s="51">
        <v>4347826.0869565215</v>
      </c>
      <c r="BN53" s="18">
        <v>271754971.74018449</v>
      </c>
      <c r="BO53" s="18">
        <v>277001881.00016904</v>
      </c>
      <c r="BP53" s="18">
        <v>77115409.055532604</v>
      </c>
      <c r="BQ53" s="18">
        <f t="shared" si="19"/>
        <v>0</v>
      </c>
      <c r="BR53" s="51">
        <v>0</v>
      </c>
      <c r="BS53" s="9">
        <f t="shared" si="20"/>
        <v>19008235124.122978</v>
      </c>
      <c r="BT53" s="19">
        <f>SUM(C53,H53,AC53,AI53,AT53,)</f>
        <v>14721877190.66523</v>
      </c>
      <c r="BU53" s="19">
        <f>SUM(C53,H53)</f>
        <v>1472036319.3222919</v>
      </c>
      <c r="BV53" s="19">
        <f>SUM(AC53,AI53,AT53)</f>
        <v>13249840871.342937</v>
      </c>
      <c r="BW53" s="11">
        <f t="shared" si="21"/>
        <v>3175247968.4413605</v>
      </c>
      <c r="BX53" s="20">
        <f>SUM(E53,K53)</f>
        <v>754013761.02776539</v>
      </c>
      <c r="BY53" s="20">
        <f>SUM(AD53,AM53,AU53,BB53,BK53)</f>
        <v>1775361945.6177089</v>
      </c>
      <c r="BZ53" s="20">
        <f t="shared" si="22"/>
        <v>20000000</v>
      </c>
      <c r="CA53" s="12">
        <f t="shared" si="23"/>
        <v>1111109965.0163867</v>
      </c>
      <c r="CB53" s="21">
        <f>SUM(N53,Z53:AB53)</f>
        <v>272125602.1049037</v>
      </c>
      <c r="CC53" s="21">
        <f>SUM(AE53,AF53,AQ53,AX53,BG53)</f>
        <v>812636536.82452655</v>
      </c>
      <c r="CD53" s="21">
        <f>SUM(BL53,AG53,AR53,AZ53,BH53,BQ53)</f>
        <v>26347826.086956523</v>
      </c>
      <c r="CE53" s="95">
        <f>Y53+BA53</f>
        <v>0</v>
      </c>
      <c r="CF53" s="1"/>
    </row>
    <row r="54" spans="1:84">
      <c r="A54" s="17">
        <v>552</v>
      </c>
      <c r="B54" s="17" t="s">
        <v>67</v>
      </c>
      <c r="C54" s="18">
        <f t="shared" si="1"/>
        <v>1515716243.4424</v>
      </c>
      <c r="D54" s="51">
        <v>1515716243.4424</v>
      </c>
      <c r="E54" s="18">
        <f t="shared" si="2"/>
        <v>736653508.31574595</v>
      </c>
      <c r="F54" s="17">
        <v>532158062.68574595</v>
      </c>
      <c r="G54" s="17">
        <v>204495445.63</v>
      </c>
      <c r="H54" s="18">
        <f t="shared" si="3"/>
        <v>299624915.99992001</v>
      </c>
      <c r="I54" s="51">
        <v>0</v>
      </c>
      <c r="J54" s="51">
        <v>299624915.99992001</v>
      </c>
      <c r="K54" s="18">
        <f t="shared" si="4"/>
        <v>179237338.94330502</v>
      </c>
      <c r="L54" s="17">
        <v>0</v>
      </c>
      <c r="M54" s="17">
        <v>179237338.94330502</v>
      </c>
      <c r="N54" s="18">
        <f t="shared" si="5"/>
        <v>1564449857.1120441</v>
      </c>
      <c r="O54" s="18">
        <f t="shared" si="6"/>
        <v>1564449857.1120441</v>
      </c>
      <c r="P54" s="17">
        <v>573704937.26695085</v>
      </c>
      <c r="Q54" s="17">
        <v>990744919.84509325</v>
      </c>
      <c r="R54" s="18">
        <f t="shared" si="7"/>
        <v>0</v>
      </c>
      <c r="S54" s="17">
        <v>0</v>
      </c>
      <c r="T54" s="17">
        <v>0</v>
      </c>
      <c r="U54" s="18">
        <f t="shared" si="8"/>
        <v>0</v>
      </c>
      <c r="V54" s="17">
        <v>0</v>
      </c>
      <c r="W54" s="17">
        <v>0</v>
      </c>
      <c r="X54" s="18">
        <f t="shared" si="9"/>
        <v>93512194.478459999</v>
      </c>
      <c r="Y54" s="17">
        <v>0</v>
      </c>
      <c r="Z54" s="17">
        <v>0</v>
      </c>
      <c r="AA54" s="17">
        <v>0</v>
      </c>
      <c r="AB54" s="17">
        <v>93512194.478459999</v>
      </c>
      <c r="AC54" s="18">
        <v>303626118.67115664</v>
      </c>
      <c r="AD54" s="18">
        <v>37268194.797094919</v>
      </c>
      <c r="AE54" s="18">
        <v>30883366.977675389</v>
      </c>
      <c r="AF54" s="18">
        <v>0</v>
      </c>
      <c r="AG54" s="46">
        <f t="shared" si="10"/>
        <v>0</v>
      </c>
      <c r="AH54" s="51">
        <v>0</v>
      </c>
      <c r="AI54" s="18">
        <f t="shared" si="24"/>
        <v>9172637085.0816479</v>
      </c>
      <c r="AJ54" s="51">
        <v>7645129955.9653149</v>
      </c>
      <c r="AK54" s="51">
        <v>1527507129.116333</v>
      </c>
      <c r="AL54" s="51">
        <v>0</v>
      </c>
      <c r="AM54" s="18">
        <f t="shared" si="12"/>
        <v>1936300332</v>
      </c>
      <c r="AN54" s="17">
        <v>680056332</v>
      </c>
      <c r="AO54" s="17">
        <v>1256244000</v>
      </c>
      <c r="AP54" s="17">
        <v>0</v>
      </c>
      <c r="AQ54" s="18">
        <v>223615356.50451529</v>
      </c>
      <c r="AR54" s="18">
        <f t="shared" si="13"/>
        <v>200000000</v>
      </c>
      <c r="AS54" s="51">
        <v>200000000</v>
      </c>
      <c r="AT54" s="46">
        <v>2420818972.3178</v>
      </c>
      <c r="AU54" s="18">
        <f t="shared" si="14"/>
        <v>188501946.96349201</v>
      </c>
      <c r="AV54" s="17">
        <v>188501946.96349201</v>
      </c>
      <c r="AW54" s="17">
        <v>0</v>
      </c>
      <c r="AX54" s="18">
        <v>0</v>
      </c>
      <c r="AY54" s="18">
        <f t="shared" si="15"/>
        <v>17424896.331818428</v>
      </c>
      <c r="AZ54" s="51">
        <v>0</v>
      </c>
      <c r="BA54" s="17">
        <v>17424896.331818428</v>
      </c>
      <c r="BB54" s="18">
        <f t="shared" si="25"/>
        <v>40142017.247269705</v>
      </c>
      <c r="BC54" s="17">
        <v>34660245.249090001</v>
      </c>
      <c r="BD54" s="17">
        <v>5481771.9981797002</v>
      </c>
      <c r="BE54" s="18">
        <f t="shared" si="16"/>
        <v>0</v>
      </c>
      <c r="BF54" s="51">
        <v>0</v>
      </c>
      <c r="BG54" s="46">
        <v>345730095.4910208</v>
      </c>
      <c r="BH54" s="46">
        <f t="shared" si="17"/>
        <v>22000000</v>
      </c>
      <c r="BI54" s="51">
        <v>0</v>
      </c>
      <c r="BJ54" s="51">
        <v>22000000</v>
      </c>
      <c r="BK54" s="46">
        <v>61518034.508899994</v>
      </c>
      <c r="BL54" s="46">
        <f t="shared" si="18"/>
        <v>4347826.0869565215</v>
      </c>
      <c r="BM54" s="51">
        <v>4347826.0869565215</v>
      </c>
      <c r="BN54" s="18">
        <v>1024501705.1750835</v>
      </c>
      <c r="BO54" s="18">
        <v>615453815.99986327</v>
      </c>
      <c r="BP54" s="18">
        <v>261183237.88059381</v>
      </c>
      <c r="BQ54" s="18">
        <f t="shared" si="19"/>
        <v>30000000</v>
      </c>
      <c r="BR54" s="51">
        <v>30000000</v>
      </c>
      <c r="BS54" s="9">
        <f t="shared" si="20"/>
        <v>21325147060.326763</v>
      </c>
      <c r="BT54" s="19">
        <f>SUM(C54,H54,AC54,AI54,AT54,)</f>
        <v>13712423335.512924</v>
      </c>
      <c r="BU54" s="19">
        <f>SUM(C54,H54)</f>
        <v>1815341159.4423199</v>
      </c>
      <c r="BV54" s="19">
        <f>SUM(AC54,AI54,AT54)</f>
        <v>11897082176.070604</v>
      </c>
      <c r="BW54" s="11">
        <f t="shared" si="21"/>
        <v>5080760131.8313484</v>
      </c>
      <c r="BX54" s="20">
        <f>SUM(E54,K54)</f>
        <v>915890847.25905097</v>
      </c>
      <c r="BY54" s="20">
        <f>SUM(AD54,AM54,AU54,BB54,BK54)</f>
        <v>2263730525.5167565</v>
      </c>
      <c r="BZ54" s="20">
        <f t="shared" si="22"/>
        <v>0</v>
      </c>
      <c r="CA54" s="12">
        <f t="shared" si="23"/>
        <v>2514538696.6506724</v>
      </c>
      <c r="CB54" s="21">
        <f>SUM(N54,Z54:AB54)</f>
        <v>1657962051.5905042</v>
      </c>
      <c r="CC54" s="21">
        <f>SUM(AE54,AF54,AQ54,AX54,BG54)</f>
        <v>600228818.97321153</v>
      </c>
      <c r="CD54" s="21">
        <f>SUM(BL54,AG54,AR54,AZ54,BH54,BQ54)</f>
        <v>256347826.08695653</v>
      </c>
      <c r="CE54" s="95">
        <f>Y54+BA54</f>
        <v>17424896.331818428</v>
      </c>
      <c r="CF54" s="1"/>
    </row>
    <row r="55" spans="1:84">
      <c r="A55" s="17">
        <v>553</v>
      </c>
      <c r="B55" s="17" t="s">
        <v>68</v>
      </c>
      <c r="C55" s="18">
        <f t="shared" si="1"/>
        <v>1252931536.5613</v>
      </c>
      <c r="D55" s="51">
        <v>1252931536.5613</v>
      </c>
      <c r="E55" s="18">
        <f t="shared" si="2"/>
        <v>678585844.66575098</v>
      </c>
      <c r="F55" s="17">
        <v>514693707.14335096</v>
      </c>
      <c r="G55" s="17">
        <v>163892137.52239999</v>
      </c>
      <c r="H55" s="18">
        <f t="shared" si="3"/>
        <v>0</v>
      </c>
      <c r="I55" s="51">
        <v>0</v>
      </c>
      <c r="J55" s="51">
        <v>0</v>
      </c>
      <c r="K55" s="18">
        <f t="shared" si="4"/>
        <v>0</v>
      </c>
      <c r="L55" s="17">
        <v>0</v>
      </c>
      <c r="M55" s="17">
        <v>0</v>
      </c>
      <c r="N55" s="18">
        <f t="shared" si="5"/>
        <v>1806234253.0479774</v>
      </c>
      <c r="O55" s="18">
        <f t="shared" si="6"/>
        <v>1806234253.0479774</v>
      </c>
      <c r="P55" s="17">
        <v>779619700.28425336</v>
      </c>
      <c r="Q55" s="17">
        <v>1026614552.763724</v>
      </c>
      <c r="R55" s="18">
        <f t="shared" si="7"/>
        <v>0</v>
      </c>
      <c r="S55" s="17">
        <v>0</v>
      </c>
      <c r="T55" s="17">
        <v>0</v>
      </c>
      <c r="U55" s="18">
        <f t="shared" si="8"/>
        <v>0</v>
      </c>
      <c r="V55" s="17">
        <v>0</v>
      </c>
      <c r="W55" s="17">
        <v>0</v>
      </c>
      <c r="X55" s="18">
        <f t="shared" si="9"/>
        <v>0</v>
      </c>
      <c r="Y55" s="17">
        <v>0</v>
      </c>
      <c r="Z55" s="17">
        <v>0</v>
      </c>
      <c r="AA55" s="17">
        <v>0</v>
      </c>
      <c r="AB55" s="17">
        <v>0</v>
      </c>
      <c r="AC55" s="18">
        <v>365525264.6308009</v>
      </c>
      <c r="AD55" s="18">
        <v>49411822.69939696</v>
      </c>
      <c r="AE55" s="18">
        <v>48420627.964998253</v>
      </c>
      <c r="AF55" s="18">
        <v>512002291.96030152</v>
      </c>
      <c r="AG55" s="46">
        <f t="shared" si="10"/>
        <v>0</v>
      </c>
      <c r="AH55" s="51">
        <v>0</v>
      </c>
      <c r="AI55" s="18">
        <f t="shared" si="24"/>
        <v>6875667874.1842375</v>
      </c>
      <c r="AJ55" s="51">
        <v>5379235311.9524155</v>
      </c>
      <c r="AK55" s="51">
        <v>918430998.2377497</v>
      </c>
      <c r="AL55" s="51">
        <v>578001563.9940722</v>
      </c>
      <c r="AM55" s="18">
        <f t="shared" si="12"/>
        <v>2581579885.5602808</v>
      </c>
      <c r="AN55" s="17">
        <v>560974363</v>
      </c>
      <c r="AO55" s="17">
        <v>1026804000</v>
      </c>
      <c r="AP55" s="17">
        <v>993801522.56028092</v>
      </c>
      <c r="AQ55" s="18">
        <v>223082396.61060819</v>
      </c>
      <c r="AR55" s="18">
        <f t="shared" si="13"/>
        <v>148680000</v>
      </c>
      <c r="AS55" s="51">
        <v>148680000</v>
      </c>
      <c r="AT55" s="46">
        <v>1227125531.6800001</v>
      </c>
      <c r="AU55" s="18">
        <f t="shared" si="14"/>
        <v>192688748</v>
      </c>
      <c r="AV55" s="17">
        <v>192688748</v>
      </c>
      <c r="AW55" s="17">
        <v>0</v>
      </c>
      <c r="AX55" s="18">
        <v>0</v>
      </c>
      <c r="AY55" s="18">
        <f t="shared" si="15"/>
        <v>59242159.357477069</v>
      </c>
      <c r="AZ55" s="51">
        <v>0</v>
      </c>
      <c r="BA55" s="17">
        <v>59242159.357477069</v>
      </c>
      <c r="BB55" s="18">
        <f t="shared" si="25"/>
        <v>44081575.836028606</v>
      </c>
      <c r="BC55" s="17">
        <v>37134059.848110005</v>
      </c>
      <c r="BD55" s="17">
        <v>6947515.9879185995</v>
      </c>
      <c r="BE55" s="18">
        <f t="shared" si="16"/>
        <v>0</v>
      </c>
      <c r="BF55" s="51">
        <v>0</v>
      </c>
      <c r="BG55" s="46">
        <v>274804836.5102796</v>
      </c>
      <c r="BH55" s="46">
        <f t="shared" si="17"/>
        <v>0</v>
      </c>
      <c r="BI55" s="51">
        <v>0</v>
      </c>
      <c r="BJ55" s="51">
        <v>0</v>
      </c>
      <c r="BK55" s="46">
        <v>46259799.054668307</v>
      </c>
      <c r="BL55" s="46">
        <f t="shared" si="18"/>
        <v>4347826.0869565215</v>
      </c>
      <c r="BM55" s="51">
        <v>4347826.0869565215</v>
      </c>
      <c r="BN55" s="18">
        <v>2128717289.4069467</v>
      </c>
      <c r="BO55" s="18">
        <v>582036771.00020611</v>
      </c>
      <c r="BP55" s="18">
        <v>261796188.31185099</v>
      </c>
      <c r="BQ55" s="18">
        <f t="shared" si="19"/>
        <v>0</v>
      </c>
      <c r="BR55" s="51">
        <v>0</v>
      </c>
      <c r="BS55" s="9">
        <f t="shared" si="20"/>
        <v>19363222523.130066</v>
      </c>
      <c r="BT55" s="19">
        <f>SUM(C55,H55,AC55,AI55,AT55,)</f>
        <v>9721250207.0563393</v>
      </c>
      <c r="BU55" s="19">
        <f>SUM(C55,H55)</f>
        <v>1252931536.5613</v>
      </c>
      <c r="BV55" s="19">
        <f>SUM(AC55,AI55,AT55)</f>
        <v>8468318670.495039</v>
      </c>
      <c r="BW55" s="11">
        <f t="shared" si="21"/>
        <v>6565157924.5351286</v>
      </c>
      <c r="BX55" s="20">
        <f>SUM(E55,K55)</f>
        <v>678585844.66575098</v>
      </c>
      <c r="BY55" s="20">
        <f>SUM(AD55,AM55,AU55,BB55,BK55)</f>
        <v>2914021831.1503749</v>
      </c>
      <c r="BZ55" s="20">
        <f t="shared" si="22"/>
        <v>0</v>
      </c>
      <c r="CA55" s="12">
        <f t="shared" si="23"/>
        <v>3017572232.1811213</v>
      </c>
      <c r="CB55" s="21">
        <f>SUM(N55,Z55:AB55)</f>
        <v>1806234253.0479774</v>
      </c>
      <c r="CC55" s="21">
        <f>SUM(AE55,AF55,AQ55,AX55,BG55)</f>
        <v>1058310153.0461876</v>
      </c>
      <c r="CD55" s="21">
        <f>SUM(BL55,AG55,AR55,AZ55,BH55,BQ55)</f>
        <v>153027826.08695653</v>
      </c>
      <c r="CE55" s="95">
        <f>Y55+BA55</f>
        <v>59242159.357477069</v>
      </c>
      <c r="CF55" s="1"/>
    </row>
    <row r="56" spans="1:84">
      <c r="A56" s="17">
        <v>554</v>
      </c>
      <c r="B56" s="17" t="s">
        <v>69</v>
      </c>
      <c r="C56" s="18">
        <f t="shared" si="1"/>
        <v>1777801129.0011001</v>
      </c>
      <c r="D56" s="51">
        <v>1777801129.0011001</v>
      </c>
      <c r="E56" s="18">
        <f t="shared" si="2"/>
        <v>1066771346.8371069</v>
      </c>
      <c r="F56" s="17">
        <v>748245794.88410699</v>
      </c>
      <c r="G56" s="17">
        <v>318525551.95300001</v>
      </c>
      <c r="H56" s="18">
        <f t="shared" si="3"/>
        <v>118885079.99993999</v>
      </c>
      <c r="I56" s="51">
        <v>0</v>
      </c>
      <c r="J56" s="51">
        <v>118885079.99993999</v>
      </c>
      <c r="K56" s="18">
        <f t="shared" si="4"/>
        <v>154236076.22987661</v>
      </c>
      <c r="L56" s="17">
        <v>0</v>
      </c>
      <c r="M56" s="17">
        <v>154236076.22987661</v>
      </c>
      <c r="N56" s="18">
        <f t="shared" si="5"/>
        <v>3255553925.8123436</v>
      </c>
      <c r="O56" s="18">
        <f t="shared" si="6"/>
        <v>3255553925.8123436</v>
      </c>
      <c r="P56" s="17">
        <v>1317305113.9262557</v>
      </c>
      <c r="Q56" s="17">
        <v>1938248811.8860877</v>
      </c>
      <c r="R56" s="18">
        <f t="shared" si="7"/>
        <v>0</v>
      </c>
      <c r="S56" s="17">
        <v>0</v>
      </c>
      <c r="T56" s="17">
        <v>0</v>
      </c>
      <c r="U56" s="18">
        <f t="shared" si="8"/>
        <v>0</v>
      </c>
      <c r="V56" s="17">
        <v>0</v>
      </c>
      <c r="W56" s="17">
        <v>0</v>
      </c>
      <c r="X56" s="18">
        <f t="shared" si="9"/>
        <v>79963235.455260009</v>
      </c>
      <c r="Y56" s="17">
        <v>0</v>
      </c>
      <c r="Z56" s="17">
        <v>0</v>
      </c>
      <c r="AA56" s="17">
        <v>0</v>
      </c>
      <c r="AB56" s="17">
        <v>79963235.455260009</v>
      </c>
      <c r="AC56" s="18">
        <v>501843199.18981892</v>
      </c>
      <c r="AD56" s="18">
        <v>83647478.702133521</v>
      </c>
      <c r="AE56" s="18">
        <v>81709514.940934762</v>
      </c>
      <c r="AF56" s="18">
        <v>0</v>
      </c>
      <c r="AG56" s="46">
        <f t="shared" si="10"/>
        <v>0</v>
      </c>
      <c r="AH56" s="51">
        <v>0</v>
      </c>
      <c r="AI56" s="18">
        <f t="shared" si="24"/>
        <v>14925055118.092543</v>
      </c>
      <c r="AJ56" s="51">
        <v>11773964328.185713</v>
      </c>
      <c r="AK56" s="51">
        <v>2406949681.914402</v>
      </c>
      <c r="AL56" s="51">
        <v>744141107.9924283</v>
      </c>
      <c r="AM56" s="18">
        <f t="shared" si="12"/>
        <v>4399412739.6287212</v>
      </c>
      <c r="AN56" s="17">
        <v>1347659738</v>
      </c>
      <c r="AO56" s="17">
        <v>2419488000</v>
      </c>
      <c r="AP56" s="17">
        <v>632265001.62872124</v>
      </c>
      <c r="AQ56" s="18">
        <v>410333554.19198316</v>
      </c>
      <c r="AR56" s="18">
        <f t="shared" si="13"/>
        <v>200000000</v>
      </c>
      <c r="AS56" s="51">
        <v>200000000</v>
      </c>
      <c r="AT56" s="46">
        <v>4989205961.1575003</v>
      </c>
      <c r="AU56" s="18">
        <f t="shared" si="14"/>
        <v>916360769</v>
      </c>
      <c r="AV56" s="17">
        <v>386849860</v>
      </c>
      <c r="AW56" s="17">
        <v>529510909</v>
      </c>
      <c r="AX56" s="18">
        <v>0</v>
      </c>
      <c r="AY56" s="18">
        <f t="shared" si="15"/>
        <v>418760017.12982017</v>
      </c>
      <c r="AZ56" s="51">
        <v>399999999.99995494</v>
      </c>
      <c r="BA56" s="17">
        <v>18760017.129865255</v>
      </c>
      <c r="BB56" s="18">
        <f t="shared" si="25"/>
        <v>50829560.354288802</v>
      </c>
      <c r="BC56" s="17">
        <v>38398359.299490005</v>
      </c>
      <c r="BD56" s="17">
        <v>12431201.0547988</v>
      </c>
      <c r="BE56" s="18">
        <f t="shared" si="16"/>
        <v>0</v>
      </c>
      <c r="BF56" s="51">
        <v>0</v>
      </c>
      <c r="BG56" s="46">
        <v>727901307.88313961</v>
      </c>
      <c r="BH56" s="46">
        <f t="shared" si="17"/>
        <v>22000000</v>
      </c>
      <c r="BI56" s="51">
        <v>0</v>
      </c>
      <c r="BJ56" s="51">
        <v>22000000</v>
      </c>
      <c r="BK56" s="46">
        <v>109134320.03862709</v>
      </c>
      <c r="BL56" s="46">
        <f t="shared" si="18"/>
        <v>4347826.0869565215</v>
      </c>
      <c r="BM56" s="51">
        <v>4347826.0869565215</v>
      </c>
      <c r="BN56" s="18">
        <v>2557361778.9656973</v>
      </c>
      <c r="BO56" s="18">
        <v>1437864261.0000548</v>
      </c>
      <c r="BP56" s="18">
        <v>568329670.25169718</v>
      </c>
      <c r="BQ56" s="18">
        <f t="shared" si="19"/>
        <v>0</v>
      </c>
      <c r="BR56" s="51">
        <v>0</v>
      </c>
      <c r="BS56" s="9">
        <f t="shared" si="20"/>
        <v>38857307869.949547</v>
      </c>
      <c r="BT56" s="19">
        <f>SUM(C56,H56,AC56,AI56,AT56,)</f>
        <v>22312790487.440903</v>
      </c>
      <c r="BU56" s="19">
        <f>SUM(C56,H56)</f>
        <v>1896686209.00104</v>
      </c>
      <c r="BV56" s="19">
        <f>SUM(AC56,AI56,AT56)</f>
        <v>20416104278.439861</v>
      </c>
      <c r="BW56" s="11">
        <f t="shared" si="21"/>
        <v>11343948001.008204</v>
      </c>
      <c r="BX56" s="20">
        <f>SUM(E56,K56)</f>
        <v>1221007423.0669835</v>
      </c>
      <c r="BY56" s="20">
        <f>SUM(AD56,AM56,AU56,BB56,BK56)</f>
        <v>5559384867.7237701</v>
      </c>
      <c r="BZ56" s="20">
        <f t="shared" si="22"/>
        <v>0</v>
      </c>
      <c r="CA56" s="12">
        <f t="shared" si="23"/>
        <v>5181809364.3705721</v>
      </c>
      <c r="CB56" s="21">
        <f>SUM(N56,Z56:AB56)</f>
        <v>3335517161.2676034</v>
      </c>
      <c r="CC56" s="21">
        <f>SUM(AE56,AF56,AQ56,AX56,BG56)</f>
        <v>1219944377.0160575</v>
      </c>
      <c r="CD56" s="21">
        <f>SUM(BL56,AG56,AR56,AZ56,BH56,BQ56)</f>
        <v>626347826.08691144</v>
      </c>
      <c r="CE56" s="95">
        <f>Y56+BA56</f>
        <v>18760017.129865255</v>
      </c>
      <c r="CF56" s="1"/>
    </row>
    <row r="57" spans="1:84">
      <c r="A57" s="17">
        <v>555</v>
      </c>
      <c r="B57" s="17" t="s">
        <v>70</v>
      </c>
      <c r="C57" s="18">
        <f t="shared" si="1"/>
        <v>3144524126.0840998</v>
      </c>
      <c r="D57" s="51">
        <v>3144524126.0840998</v>
      </c>
      <c r="E57" s="18">
        <f t="shared" si="2"/>
        <v>1657935375.190556</v>
      </c>
      <c r="F57" s="17">
        <v>1132872908.9479561</v>
      </c>
      <c r="G57" s="17">
        <v>525062466.24259996</v>
      </c>
      <c r="H57" s="18">
        <f t="shared" si="3"/>
        <v>1329675800.0000999</v>
      </c>
      <c r="I57" s="51">
        <v>0</v>
      </c>
      <c r="J57" s="51">
        <v>1329675800.0000999</v>
      </c>
      <c r="K57" s="18">
        <f t="shared" si="4"/>
        <v>711123063.85793924</v>
      </c>
      <c r="L57" s="17">
        <v>0</v>
      </c>
      <c r="M57" s="17">
        <v>711123063.85793924</v>
      </c>
      <c r="N57" s="18">
        <f t="shared" si="5"/>
        <v>1619471717.3296466</v>
      </c>
      <c r="O57" s="18">
        <f t="shared" si="6"/>
        <v>0</v>
      </c>
      <c r="P57" s="17">
        <v>0</v>
      </c>
      <c r="Q57" s="17">
        <v>0</v>
      </c>
      <c r="R57" s="18">
        <f t="shared" si="7"/>
        <v>1619471717.3296466</v>
      </c>
      <c r="S57" s="17">
        <v>675080302.37751353</v>
      </c>
      <c r="T57" s="17">
        <v>944391414.95213294</v>
      </c>
      <c r="U57" s="18">
        <f t="shared" si="8"/>
        <v>0</v>
      </c>
      <c r="V57" s="17">
        <v>0</v>
      </c>
      <c r="W57" s="17">
        <v>0</v>
      </c>
      <c r="X57" s="18">
        <f t="shared" si="9"/>
        <v>305993111.13756001</v>
      </c>
      <c r="Y57" s="17">
        <v>0</v>
      </c>
      <c r="Z57" s="17">
        <v>0</v>
      </c>
      <c r="AA57" s="17">
        <v>0</v>
      </c>
      <c r="AB57" s="17">
        <v>305993111.13756001</v>
      </c>
      <c r="AC57" s="18">
        <v>478036314.94987941</v>
      </c>
      <c r="AD57" s="18">
        <v>186980354.83779541</v>
      </c>
      <c r="AE57" s="18">
        <v>191134652.86183479</v>
      </c>
      <c r="AF57" s="18">
        <v>9500000212.3283463</v>
      </c>
      <c r="AG57" s="46">
        <f t="shared" si="10"/>
        <v>0</v>
      </c>
      <c r="AH57" s="51">
        <v>0</v>
      </c>
      <c r="AI57" s="18">
        <f t="shared" si="24"/>
        <v>19900494377.89838</v>
      </c>
      <c r="AJ57" s="51">
        <v>12080162505.042244</v>
      </c>
      <c r="AK57" s="51">
        <v>7325651288.8627653</v>
      </c>
      <c r="AL57" s="51">
        <v>494680583.99336922</v>
      </c>
      <c r="AM57" s="18">
        <f t="shared" si="12"/>
        <v>4041373448.5382233</v>
      </c>
      <c r="AN57" s="17">
        <v>656489515</v>
      </c>
      <c r="AO57" s="17">
        <v>2205499023</v>
      </c>
      <c r="AP57" s="17">
        <v>1179384910.538223</v>
      </c>
      <c r="AQ57" s="18">
        <v>801250782.32104027</v>
      </c>
      <c r="AR57" s="18">
        <f t="shared" si="13"/>
        <v>400000000</v>
      </c>
      <c r="AS57" s="51">
        <v>400000000</v>
      </c>
      <c r="AT57" s="46">
        <v>3430288722.6366997</v>
      </c>
      <c r="AU57" s="18">
        <f t="shared" si="14"/>
        <v>1187088691.3435342</v>
      </c>
      <c r="AV57" s="17">
        <v>721326729.04121363</v>
      </c>
      <c r="AW57" s="17">
        <v>465761962.3023206</v>
      </c>
      <c r="AX57" s="18">
        <v>0</v>
      </c>
      <c r="AY57" s="18">
        <f t="shared" si="15"/>
        <v>500000000.00001502</v>
      </c>
      <c r="AZ57" s="51">
        <v>500000000.00001502</v>
      </c>
      <c r="BA57" s="17">
        <v>0</v>
      </c>
      <c r="BB57" s="18">
        <f t="shared" si="25"/>
        <v>66843555.167443097</v>
      </c>
      <c r="BC57" s="17">
        <v>43740261.344384998</v>
      </c>
      <c r="BD57" s="17">
        <v>23103293.823058099</v>
      </c>
      <c r="BE57" s="18">
        <f t="shared" si="16"/>
        <v>410000000.00000501</v>
      </c>
      <c r="BF57" s="51">
        <v>410000000.00000501</v>
      </c>
      <c r="BG57" s="46">
        <v>757173855.88321126</v>
      </c>
      <c r="BH57" s="46">
        <f t="shared" si="17"/>
        <v>522000000</v>
      </c>
      <c r="BI57" s="51">
        <v>500000000</v>
      </c>
      <c r="BJ57" s="51">
        <v>22000000</v>
      </c>
      <c r="BK57" s="46">
        <v>129759687.70821615</v>
      </c>
      <c r="BL57" s="46">
        <f t="shared" si="18"/>
        <v>4347826.0869565215</v>
      </c>
      <c r="BM57" s="51">
        <v>4347826.0869565215</v>
      </c>
      <c r="BN57" s="18">
        <v>1386845272.1180403</v>
      </c>
      <c r="BO57" s="18">
        <v>1024805131.0001901</v>
      </c>
      <c r="BP57" s="18">
        <v>295050058.39422256</v>
      </c>
      <c r="BQ57" s="18">
        <f t="shared" si="19"/>
        <v>100000000</v>
      </c>
      <c r="BR57" s="51">
        <v>100000000</v>
      </c>
      <c r="BS57" s="9">
        <f t="shared" si="20"/>
        <v>54082196137.673935</v>
      </c>
      <c r="BT57" s="19">
        <f>SUM(C57,H57,AC57,AI57,AT57,)</f>
        <v>28283019341.56916</v>
      </c>
      <c r="BU57" s="19">
        <f>SUM(C57,H57)</f>
        <v>4474199926.0841999</v>
      </c>
      <c r="BV57" s="19">
        <f>SUM(AC57,AI57,AT57)</f>
        <v>23808819415.484959</v>
      </c>
      <c r="BW57" s="11">
        <f t="shared" si="21"/>
        <v>11097804638.156166</v>
      </c>
      <c r="BX57" s="20">
        <f>SUM(E57,K57)</f>
        <v>2369058439.0484953</v>
      </c>
      <c r="BY57" s="20">
        <f>SUM(AD57,AM57,AU57,BB57,BK57)</f>
        <v>5612045737.595212</v>
      </c>
      <c r="BZ57" s="20">
        <f t="shared" si="22"/>
        <v>410000000.00000501</v>
      </c>
      <c r="CA57" s="12">
        <f t="shared" si="23"/>
        <v>14701372157.948612</v>
      </c>
      <c r="CB57" s="21">
        <f>SUM(N57,Z57:AB57)</f>
        <v>1925464828.4672065</v>
      </c>
      <c r="CC57" s="21">
        <f>SUM(AE57,AF57,AQ57,AX57,BG57)</f>
        <v>11249559503.394434</v>
      </c>
      <c r="CD57" s="21">
        <f>SUM(BL57,AG57,AR57,AZ57,BH57,BQ57)</f>
        <v>1526347826.0869715</v>
      </c>
      <c r="CE57" s="95">
        <f>Y57+BA57</f>
        <v>0</v>
      </c>
      <c r="CF57" s="1"/>
    </row>
    <row r="58" spans="1:84">
      <c r="A58" s="17">
        <v>556</v>
      </c>
      <c r="B58" s="17" t="s">
        <v>71</v>
      </c>
      <c r="C58" s="18">
        <f t="shared" si="1"/>
        <v>1652942186.2421</v>
      </c>
      <c r="D58" s="51">
        <v>1652942186.2421</v>
      </c>
      <c r="E58" s="18">
        <f t="shared" si="2"/>
        <v>1061252166.3530201</v>
      </c>
      <c r="F58" s="17">
        <v>759090100.87002003</v>
      </c>
      <c r="G58" s="17">
        <v>302162065.48300004</v>
      </c>
      <c r="H58" s="18">
        <f t="shared" si="3"/>
        <v>137837556.00011</v>
      </c>
      <c r="I58" s="51">
        <v>0</v>
      </c>
      <c r="J58" s="51">
        <v>137837556.00011</v>
      </c>
      <c r="K58" s="18">
        <f t="shared" si="4"/>
        <v>159340500.70051688</v>
      </c>
      <c r="L58" s="17">
        <v>0</v>
      </c>
      <c r="M58" s="17">
        <v>159340500.70051688</v>
      </c>
      <c r="N58" s="18">
        <f t="shared" si="5"/>
        <v>3798267739.3534594</v>
      </c>
      <c r="O58" s="18">
        <f t="shared" si="6"/>
        <v>3798267739.3534594</v>
      </c>
      <c r="P58" s="17">
        <v>1586631693.4066772</v>
      </c>
      <c r="Q58" s="17">
        <v>2211636045.9467821</v>
      </c>
      <c r="R58" s="18">
        <f t="shared" si="7"/>
        <v>0</v>
      </c>
      <c r="S58" s="17">
        <v>0</v>
      </c>
      <c r="T58" s="17">
        <v>0</v>
      </c>
      <c r="U58" s="18">
        <f t="shared" si="8"/>
        <v>0</v>
      </c>
      <c r="V58" s="17">
        <v>0</v>
      </c>
      <c r="W58" s="17">
        <v>0</v>
      </c>
      <c r="X58" s="18">
        <f t="shared" si="9"/>
        <v>99605669.309459999</v>
      </c>
      <c r="Y58" s="17">
        <v>0</v>
      </c>
      <c r="Z58" s="17">
        <v>0</v>
      </c>
      <c r="AA58" s="17">
        <v>0</v>
      </c>
      <c r="AB58" s="17">
        <v>99605669.309459999</v>
      </c>
      <c r="AC58" s="18">
        <v>480867087.1097703</v>
      </c>
      <c r="AD58" s="18">
        <v>95086823.399744168</v>
      </c>
      <c r="AE58" s="18">
        <v>92839627.932889163</v>
      </c>
      <c r="AF58" s="18">
        <v>0</v>
      </c>
      <c r="AG58" s="46">
        <f t="shared" si="10"/>
        <v>0</v>
      </c>
      <c r="AH58" s="51">
        <v>0</v>
      </c>
      <c r="AI58" s="18">
        <f t="shared" si="24"/>
        <v>11323842245.078587</v>
      </c>
      <c r="AJ58" s="51">
        <v>9670405160.4494877</v>
      </c>
      <c r="AK58" s="51">
        <v>749556692.63825512</v>
      </c>
      <c r="AL58" s="51">
        <v>903880391.99084389</v>
      </c>
      <c r="AM58" s="18">
        <f t="shared" si="12"/>
        <v>2232734040.4167266</v>
      </c>
      <c r="AN58" s="17">
        <v>768767039</v>
      </c>
      <c r="AO58" s="17">
        <v>914016000</v>
      </c>
      <c r="AP58" s="17">
        <v>549951001.41672671</v>
      </c>
      <c r="AQ58" s="18">
        <v>463329590.18750501</v>
      </c>
      <c r="AR58" s="18">
        <f t="shared" si="13"/>
        <v>250000000</v>
      </c>
      <c r="AS58" s="51">
        <v>250000000</v>
      </c>
      <c r="AT58" s="46">
        <v>3155964551.4783001</v>
      </c>
      <c r="AU58" s="18">
        <f t="shared" si="14"/>
        <v>469678904.14140451</v>
      </c>
      <c r="AV58" s="17">
        <v>338102229.24868578</v>
      </c>
      <c r="AW58" s="17">
        <v>131576674.8927187</v>
      </c>
      <c r="AX58" s="18">
        <v>0</v>
      </c>
      <c r="AY58" s="18">
        <f t="shared" si="15"/>
        <v>47393727.485970467</v>
      </c>
      <c r="AZ58" s="51">
        <v>0</v>
      </c>
      <c r="BA58" s="17">
        <v>47393727.485970467</v>
      </c>
      <c r="BB58" s="18">
        <f t="shared" si="25"/>
        <v>54687623.846150398</v>
      </c>
      <c r="BC58" s="17">
        <v>41038843.487175003</v>
      </c>
      <c r="BD58" s="17">
        <v>13648780.358975399</v>
      </c>
      <c r="BE58" s="18">
        <f t="shared" si="16"/>
        <v>0</v>
      </c>
      <c r="BF58" s="51">
        <v>0</v>
      </c>
      <c r="BG58" s="46">
        <v>625704906.39605761</v>
      </c>
      <c r="BH58" s="46">
        <f t="shared" si="17"/>
        <v>22000000</v>
      </c>
      <c r="BI58" s="51">
        <v>0</v>
      </c>
      <c r="BJ58" s="51">
        <v>22000000</v>
      </c>
      <c r="BK58" s="46">
        <v>86920316.091646329</v>
      </c>
      <c r="BL58" s="46">
        <f t="shared" si="18"/>
        <v>4347826.0869565215</v>
      </c>
      <c r="BM58" s="51">
        <v>4347826.0869565215</v>
      </c>
      <c r="BN58" s="18">
        <v>228068839.88817501</v>
      </c>
      <c r="BO58" s="18">
        <v>256756099.00020567</v>
      </c>
      <c r="BP58" s="18">
        <v>26386764.703387555</v>
      </c>
      <c r="BQ58" s="18">
        <f t="shared" si="19"/>
        <v>0</v>
      </c>
      <c r="BR58" s="51">
        <v>0</v>
      </c>
      <c r="BS58" s="9">
        <f t="shared" si="20"/>
        <v>26825854791.202141</v>
      </c>
      <c r="BT58" s="19">
        <f>SUM(C58,H58,AC58,AI58,AT58,)</f>
        <v>16751453625.908867</v>
      </c>
      <c r="BU58" s="19">
        <f>SUM(C58,H58)</f>
        <v>1790779742.2422099</v>
      </c>
      <c r="BV58" s="19">
        <f>SUM(AC58,AI58,AT58)</f>
        <v>14960673883.666656</v>
      </c>
      <c r="BW58" s="11">
        <f t="shared" si="21"/>
        <v>4670912078.5409765</v>
      </c>
      <c r="BX58" s="20">
        <f>SUM(E58,K58)</f>
        <v>1220592667.0535369</v>
      </c>
      <c r="BY58" s="20">
        <f>SUM(AD58,AM58,AU58,BB58,BK58)</f>
        <v>2939107707.8956718</v>
      </c>
      <c r="BZ58" s="20">
        <f t="shared" si="22"/>
        <v>0</v>
      </c>
      <c r="CA58" s="12">
        <f t="shared" si="23"/>
        <v>5356095359.2663269</v>
      </c>
      <c r="CB58" s="21">
        <f>SUM(N58,Z58:AB58)</f>
        <v>3897873408.6629195</v>
      </c>
      <c r="CC58" s="21">
        <f>SUM(AE58,AF58,AQ58,AX58,BG58)</f>
        <v>1181874124.5164518</v>
      </c>
      <c r="CD58" s="21">
        <f>SUM(BL58,AG58,AR58,AZ58,BH58,BQ58)</f>
        <v>276347826.0869565</v>
      </c>
      <c r="CE58" s="95">
        <f>Y58+BA58</f>
        <v>47393727.485970467</v>
      </c>
      <c r="CF58" s="1"/>
    </row>
    <row r="59" spans="1:84">
      <c r="A59" s="17">
        <v>557</v>
      </c>
      <c r="B59" s="17" t="s">
        <v>72</v>
      </c>
      <c r="C59" s="18">
        <f t="shared" si="1"/>
        <v>1387585073.5216999</v>
      </c>
      <c r="D59" s="51">
        <v>1387585073.5216999</v>
      </c>
      <c r="E59" s="18">
        <f t="shared" si="2"/>
        <v>650987073.26427507</v>
      </c>
      <c r="F59" s="17">
        <v>490759850.60067505</v>
      </c>
      <c r="G59" s="17">
        <v>160227222.6636</v>
      </c>
      <c r="H59" s="18">
        <f t="shared" si="3"/>
        <v>60654480.000086002</v>
      </c>
      <c r="I59" s="51">
        <v>0</v>
      </c>
      <c r="J59" s="51">
        <v>60654480.000086002</v>
      </c>
      <c r="K59" s="18">
        <f t="shared" si="4"/>
        <v>177828817.10030887</v>
      </c>
      <c r="L59" s="17">
        <v>0</v>
      </c>
      <c r="M59" s="17">
        <v>177828817.10030887</v>
      </c>
      <c r="N59" s="18">
        <f t="shared" si="5"/>
        <v>1497400688.2329698</v>
      </c>
      <c r="O59" s="18">
        <f t="shared" si="6"/>
        <v>1497400688.2329698</v>
      </c>
      <c r="P59" s="17">
        <v>622292852.04579902</v>
      </c>
      <c r="Q59" s="17">
        <v>875107836.18717086</v>
      </c>
      <c r="R59" s="18">
        <f t="shared" si="7"/>
        <v>0</v>
      </c>
      <c r="S59" s="17">
        <v>0</v>
      </c>
      <c r="T59" s="17">
        <v>0</v>
      </c>
      <c r="U59" s="18">
        <f t="shared" si="8"/>
        <v>0</v>
      </c>
      <c r="V59" s="17">
        <v>0</v>
      </c>
      <c r="W59" s="17">
        <v>0</v>
      </c>
      <c r="X59" s="18">
        <f t="shared" si="9"/>
        <v>89591577.071400002</v>
      </c>
      <c r="Y59" s="17">
        <v>0</v>
      </c>
      <c r="Z59" s="17">
        <v>0</v>
      </c>
      <c r="AA59" s="17">
        <v>0</v>
      </c>
      <c r="AB59" s="17">
        <v>89591577.071400002</v>
      </c>
      <c r="AC59" s="18">
        <v>320575911.59115481</v>
      </c>
      <c r="AD59" s="18">
        <v>39277500.13527675</v>
      </c>
      <c r="AE59" s="18">
        <v>34092003.975355968</v>
      </c>
      <c r="AF59" s="18">
        <v>0</v>
      </c>
      <c r="AG59" s="46">
        <f t="shared" si="10"/>
        <v>0</v>
      </c>
      <c r="AH59" s="51">
        <v>0</v>
      </c>
      <c r="AI59" s="18">
        <f t="shared" si="24"/>
        <v>9423562245.5691471</v>
      </c>
      <c r="AJ59" s="51">
        <v>7935042187.1749907</v>
      </c>
      <c r="AK59" s="51">
        <v>1313739470.396065</v>
      </c>
      <c r="AL59" s="51">
        <v>174780587.99809113</v>
      </c>
      <c r="AM59" s="18">
        <f t="shared" si="12"/>
        <v>1878423531.3611538</v>
      </c>
      <c r="AN59" s="17">
        <v>821351531</v>
      </c>
      <c r="AO59" s="17">
        <v>916872000</v>
      </c>
      <c r="AP59" s="17">
        <v>140200000.36115393</v>
      </c>
      <c r="AQ59" s="18">
        <v>223917890.38800383</v>
      </c>
      <c r="AR59" s="18">
        <f t="shared" si="13"/>
        <v>0</v>
      </c>
      <c r="AS59" s="51">
        <v>0</v>
      </c>
      <c r="AT59" s="46">
        <v>2693180907.6789999</v>
      </c>
      <c r="AU59" s="18">
        <f t="shared" si="14"/>
        <v>357104348.03304219</v>
      </c>
      <c r="AV59" s="17">
        <v>187193822.4808082</v>
      </c>
      <c r="AW59" s="17">
        <v>169910525.55223402</v>
      </c>
      <c r="AX59" s="18">
        <v>0</v>
      </c>
      <c r="AY59" s="18">
        <f t="shared" si="15"/>
        <v>3293137.3564518858</v>
      </c>
      <c r="AZ59" s="51">
        <v>0</v>
      </c>
      <c r="BA59" s="17">
        <v>3293137.3564518858</v>
      </c>
      <c r="BB59" s="18">
        <f t="shared" si="25"/>
        <v>41020105.923330098</v>
      </c>
      <c r="BC59" s="17">
        <v>35259753.859289996</v>
      </c>
      <c r="BD59" s="17">
        <v>5760352.0640400993</v>
      </c>
      <c r="BE59" s="18">
        <f t="shared" si="16"/>
        <v>0</v>
      </c>
      <c r="BF59" s="51">
        <v>0</v>
      </c>
      <c r="BG59" s="46">
        <v>512770245.71661276</v>
      </c>
      <c r="BH59" s="46">
        <f t="shared" si="17"/>
        <v>0</v>
      </c>
      <c r="BI59" s="51">
        <v>0</v>
      </c>
      <c r="BJ59" s="51">
        <v>0</v>
      </c>
      <c r="BK59" s="46">
        <v>60557141.48832196</v>
      </c>
      <c r="BL59" s="46">
        <f t="shared" si="18"/>
        <v>4347826.0869565215</v>
      </c>
      <c r="BM59" s="51">
        <v>4347826.0869565215</v>
      </c>
      <c r="BN59" s="18">
        <v>392686966.88131839</v>
      </c>
      <c r="BO59" s="18">
        <v>518505239.99992853</v>
      </c>
      <c r="BP59" s="18">
        <v>294958814.73233443</v>
      </c>
      <c r="BQ59" s="18">
        <f t="shared" si="19"/>
        <v>0</v>
      </c>
      <c r="BR59" s="51">
        <v>0</v>
      </c>
      <c r="BS59" s="9">
        <f t="shared" si="20"/>
        <v>20662321526.108128</v>
      </c>
      <c r="BT59" s="19">
        <f>SUM(C59,H59,AC59,AI59,AT59,)</f>
        <v>13885558618.361088</v>
      </c>
      <c r="BU59" s="19">
        <f>SUM(C59,H59)</f>
        <v>1448239553.521786</v>
      </c>
      <c r="BV59" s="19">
        <f>SUM(AC59,AI59,AT59)</f>
        <v>12437319064.839302</v>
      </c>
      <c r="BW59" s="11">
        <f t="shared" si="21"/>
        <v>4411349538.9192896</v>
      </c>
      <c r="BX59" s="20">
        <f>SUM(E59,K59)</f>
        <v>828815890.36458397</v>
      </c>
      <c r="BY59" s="20">
        <f>SUM(AD59,AM59,AU59,BB59,BK59)</f>
        <v>2376382626.9411249</v>
      </c>
      <c r="BZ59" s="20">
        <f t="shared" si="22"/>
        <v>0</v>
      </c>
      <c r="CA59" s="12">
        <f t="shared" si="23"/>
        <v>2362120231.4712987</v>
      </c>
      <c r="CB59" s="21">
        <f>SUM(N59,Z59:AB59)</f>
        <v>1586992265.3043697</v>
      </c>
      <c r="CC59" s="21">
        <f>SUM(AE59,AF59,AQ59,AX59,BG59)</f>
        <v>770780140.07997251</v>
      </c>
      <c r="CD59" s="21">
        <f>SUM(BL59,AG59,AR59,AZ59,BH59,BQ59)</f>
        <v>4347826.0869565215</v>
      </c>
      <c r="CE59" s="95">
        <f>Y59+BA59</f>
        <v>3293137.3564518858</v>
      </c>
      <c r="CF59" s="1"/>
    </row>
    <row r="60" spans="1:84">
      <c r="A60" s="17">
        <v>558</v>
      </c>
      <c r="B60" s="17" t="s">
        <v>73</v>
      </c>
      <c r="C60" s="18">
        <f t="shared" si="1"/>
        <v>1638923182.4419</v>
      </c>
      <c r="D60" s="51">
        <v>1638923182.4419</v>
      </c>
      <c r="E60" s="18">
        <f t="shared" si="2"/>
        <v>546216045.09680998</v>
      </c>
      <c r="F60" s="17">
        <v>424422142.79241002</v>
      </c>
      <c r="G60" s="17">
        <v>121793902.3044</v>
      </c>
      <c r="H60" s="18">
        <f t="shared" si="3"/>
        <v>265361111.99991</v>
      </c>
      <c r="I60" s="51">
        <v>0</v>
      </c>
      <c r="J60" s="51">
        <v>265361111.99991</v>
      </c>
      <c r="K60" s="18">
        <f t="shared" si="4"/>
        <v>178358480.00165311</v>
      </c>
      <c r="L60" s="17">
        <v>0</v>
      </c>
      <c r="M60" s="17">
        <v>178358480.00165311</v>
      </c>
      <c r="N60" s="18">
        <f t="shared" si="5"/>
        <v>129818626.05748522</v>
      </c>
      <c r="O60" s="18">
        <f t="shared" si="6"/>
        <v>0</v>
      </c>
      <c r="P60" s="17">
        <v>0</v>
      </c>
      <c r="Q60" s="17">
        <v>0</v>
      </c>
      <c r="R60" s="18">
        <f t="shared" si="7"/>
        <v>0</v>
      </c>
      <c r="S60" s="17">
        <v>0</v>
      </c>
      <c r="T60" s="17">
        <v>0</v>
      </c>
      <c r="U60" s="18">
        <f t="shared" si="8"/>
        <v>129818626.05748522</v>
      </c>
      <c r="V60" s="17">
        <v>52772363.211957991</v>
      </c>
      <c r="W60" s="17">
        <v>77046262.845527232</v>
      </c>
      <c r="X60" s="18">
        <f t="shared" si="9"/>
        <v>75890753.696220011</v>
      </c>
      <c r="Y60" s="17">
        <v>0</v>
      </c>
      <c r="Z60" s="17">
        <v>0</v>
      </c>
      <c r="AA60" s="17">
        <v>0</v>
      </c>
      <c r="AB60" s="17">
        <v>75890753.696220011</v>
      </c>
      <c r="AC60" s="18">
        <v>458222924.87021101</v>
      </c>
      <c r="AD60" s="18">
        <v>28888350.158817314</v>
      </c>
      <c r="AE60" s="18">
        <v>27392143.980199087</v>
      </c>
      <c r="AF60" s="18">
        <v>0</v>
      </c>
      <c r="AG60" s="46">
        <f t="shared" si="10"/>
        <v>0</v>
      </c>
      <c r="AH60" s="51">
        <v>0</v>
      </c>
      <c r="AI60" s="18">
        <f t="shared" si="24"/>
        <v>6412049166.6624269</v>
      </c>
      <c r="AJ60" s="51">
        <v>5252647142.4289255</v>
      </c>
      <c r="AK60" s="51">
        <v>1096598520.2358916</v>
      </c>
      <c r="AL60" s="51">
        <v>62803503.997610003</v>
      </c>
      <c r="AM60" s="18">
        <f t="shared" si="12"/>
        <v>877868975</v>
      </c>
      <c r="AN60" s="17">
        <v>358225609</v>
      </c>
      <c r="AO60" s="17">
        <v>519643366</v>
      </c>
      <c r="AP60" s="17">
        <v>0</v>
      </c>
      <c r="AQ60" s="18">
        <v>170751989.08644477</v>
      </c>
      <c r="AR60" s="18">
        <f t="shared" si="13"/>
        <v>0</v>
      </c>
      <c r="AS60" s="51">
        <v>0</v>
      </c>
      <c r="AT60" s="46">
        <v>1127265051.8400002</v>
      </c>
      <c r="AU60" s="18">
        <f t="shared" si="14"/>
        <v>394796738</v>
      </c>
      <c r="AV60" s="17">
        <v>194817029</v>
      </c>
      <c r="AW60" s="17">
        <v>199979709</v>
      </c>
      <c r="AX60" s="18">
        <v>0</v>
      </c>
      <c r="AY60" s="18">
        <f t="shared" si="15"/>
        <v>0</v>
      </c>
      <c r="AZ60" s="51">
        <v>0</v>
      </c>
      <c r="BA60" s="17">
        <v>0</v>
      </c>
      <c r="BB60" s="18">
        <f t="shared" si="25"/>
        <v>38955291.341745399</v>
      </c>
      <c r="BC60" s="17">
        <v>35338611.183435</v>
      </c>
      <c r="BD60" s="17">
        <v>3616680.1583103999</v>
      </c>
      <c r="BE60" s="18">
        <f t="shared" si="16"/>
        <v>0</v>
      </c>
      <c r="BF60" s="51">
        <v>0</v>
      </c>
      <c r="BG60" s="46">
        <v>324666061.2551384</v>
      </c>
      <c r="BH60" s="46">
        <f t="shared" si="17"/>
        <v>22000000</v>
      </c>
      <c r="BI60" s="51">
        <v>0</v>
      </c>
      <c r="BJ60" s="51">
        <v>22000000</v>
      </c>
      <c r="BK60" s="46">
        <v>42717368.645134255</v>
      </c>
      <c r="BL60" s="46">
        <f t="shared" si="18"/>
        <v>4347826.0869565215</v>
      </c>
      <c r="BM60" s="51">
        <v>4347826.0869565215</v>
      </c>
      <c r="BN60" s="18">
        <v>410306444.54558718</v>
      </c>
      <c r="BO60" s="18">
        <v>516261945.99979073</v>
      </c>
      <c r="BP60" s="18">
        <v>273625509.84035987</v>
      </c>
      <c r="BQ60" s="18">
        <f t="shared" si="19"/>
        <v>30000000</v>
      </c>
      <c r="BR60" s="51">
        <v>30000000</v>
      </c>
      <c r="BS60" s="9">
        <f t="shared" si="20"/>
        <v>13994683986.606791</v>
      </c>
      <c r="BT60" s="19">
        <f>SUM(C60,H60,AC60,AI60,AT60,)</f>
        <v>9901821437.8144493</v>
      </c>
      <c r="BU60" s="19">
        <f>SUM(C60,H60)</f>
        <v>1904284294.4418101</v>
      </c>
      <c r="BV60" s="19">
        <f>SUM(AC60,AI60,AT60)</f>
        <v>7997537143.3726377</v>
      </c>
      <c r="BW60" s="11">
        <f t="shared" si="21"/>
        <v>3307995148.6298976</v>
      </c>
      <c r="BX60" s="20">
        <f>SUM(E60,K60)</f>
        <v>724574525.09846306</v>
      </c>
      <c r="BY60" s="20">
        <f>SUM(AD60,AM60,AU60,BB60,BK60)</f>
        <v>1383226723.1456969</v>
      </c>
      <c r="BZ60" s="20">
        <f t="shared" si="22"/>
        <v>0</v>
      </c>
      <c r="CA60" s="12">
        <f t="shared" si="23"/>
        <v>784867400.162444</v>
      </c>
      <c r="CB60" s="21">
        <f>SUM(N60,Z60:AB60)</f>
        <v>205709379.75370523</v>
      </c>
      <c r="CC60" s="21">
        <f>SUM(AE60,AF60,AQ60,AX60,BG60)</f>
        <v>522810194.32178223</v>
      </c>
      <c r="CD60" s="21">
        <f>SUM(BL60,AG60,AR60,AZ60,BH60,BQ60)</f>
        <v>56347826.086956523</v>
      </c>
      <c r="CE60" s="95">
        <f>Y60+BA60</f>
        <v>0</v>
      </c>
      <c r="CF60" s="1"/>
    </row>
    <row r="61" spans="1:84">
      <c r="A61" s="17">
        <v>559</v>
      </c>
      <c r="B61" s="17" t="s">
        <v>74</v>
      </c>
      <c r="C61" s="18">
        <f t="shared" si="1"/>
        <v>1516973561.9586999</v>
      </c>
      <c r="D61" s="51">
        <v>1516973561.9586999</v>
      </c>
      <c r="E61" s="18">
        <f t="shared" si="2"/>
        <v>753746980.31537402</v>
      </c>
      <c r="F61" s="17">
        <v>580049626.284374</v>
      </c>
      <c r="G61" s="17">
        <v>173697354.03099999</v>
      </c>
      <c r="H61" s="18">
        <f t="shared" si="3"/>
        <v>78029099.999910995</v>
      </c>
      <c r="I61" s="51">
        <v>0</v>
      </c>
      <c r="J61" s="51">
        <v>78029099.999910995</v>
      </c>
      <c r="K61" s="18">
        <f t="shared" si="4"/>
        <v>62856754.454540737</v>
      </c>
      <c r="L61" s="17">
        <v>0</v>
      </c>
      <c r="M61" s="17">
        <v>62856754.454540737</v>
      </c>
      <c r="N61" s="18">
        <f t="shared" si="5"/>
        <v>2014807465.7950191</v>
      </c>
      <c r="O61" s="18">
        <f t="shared" si="6"/>
        <v>2014807465.7950191</v>
      </c>
      <c r="P61" s="17">
        <v>763909946.14179206</v>
      </c>
      <c r="Q61" s="17">
        <v>1250897519.6532271</v>
      </c>
      <c r="R61" s="18">
        <f t="shared" si="7"/>
        <v>0</v>
      </c>
      <c r="S61" s="17">
        <v>0</v>
      </c>
      <c r="T61" s="17">
        <v>0</v>
      </c>
      <c r="U61" s="18">
        <f t="shared" si="8"/>
        <v>0</v>
      </c>
      <c r="V61" s="17">
        <v>0</v>
      </c>
      <c r="W61" s="17">
        <v>0</v>
      </c>
      <c r="X61" s="18">
        <f t="shared" si="9"/>
        <v>40847924.286480002</v>
      </c>
      <c r="Y61" s="17">
        <v>0</v>
      </c>
      <c r="Z61" s="17">
        <v>0</v>
      </c>
      <c r="AA61" s="17">
        <v>0</v>
      </c>
      <c r="AB61" s="17">
        <v>40847924.286480002</v>
      </c>
      <c r="AC61" s="18">
        <v>195482263.19172159</v>
      </c>
      <c r="AD61" s="18">
        <v>69949758.456414342</v>
      </c>
      <c r="AE61" s="18">
        <v>69332593.949881658</v>
      </c>
      <c r="AF61" s="18">
        <v>0</v>
      </c>
      <c r="AG61" s="46">
        <f t="shared" si="10"/>
        <v>0</v>
      </c>
      <c r="AH61" s="51">
        <v>0</v>
      </c>
      <c r="AI61" s="18">
        <f t="shared" si="24"/>
        <v>3970634328.8144631</v>
      </c>
      <c r="AJ61" s="51">
        <v>3614660642.0884466</v>
      </c>
      <c r="AK61" s="51">
        <v>250454791.41091761</v>
      </c>
      <c r="AL61" s="51">
        <v>105518895.31509857</v>
      </c>
      <c r="AM61" s="18">
        <f t="shared" si="12"/>
        <v>611920551.34586763</v>
      </c>
      <c r="AN61" s="17">
        <v>298584551</v>
      </c>
      <c r="AO61" s="17">
        <v>179136000</v>
      </c>
      <c r="AP61" s="17">
        <v>134200000.3458676</v>
      </c>
      <c r="AQ61" s="18">
        <v>193663846.01892993</v>
      </c>
      <c r="AR61" s="18">
        <f t="shared" si="13"/>
        <v>0</v>
      </c>
      <c r="AS61" s="51">
        <v>0</v>
      </c>
      <c r="AT61" s="46">
        <v>2724120094.3041</v>
      </c>
      <c r="AU61" s="18">
        <f t="shared" si="14"/>
        <v>398192674.71390563</v>
      </c>
      <c r="AV61" s="17">
        <v>266616004.99999997</v>
      </c>
      <c r="AW61" s="17">
        <v>131576669.71390566</v>
      </c>
      <c r="AX61" s="18">
        <v>0</v>
      </c>
      <c r="AY61" s="18">
        <f t="shared" si="15"/>
        <v>39117922.668251716</v>
      </c>
      <c r="AZ61" s="51">
        <v>0</v>
      </c>
      <c r="BA61" s="17">
        <v>39117922.668251716</v>
      </c>
      <c r="BB61" s="18">
        <f t="shared" si="25"/>
        <v>62117434.520758294</v>
      </c>
      <c r="BC61" s="17">
        <v>55346071.038344994</v>
      </c>
      <c r="BD61" s="17">
        <v>6771363.4824133003</v>
      </c>
      <c r="BE61" s="18">
        <f t="shared" si="16"/>
        <v>0</v>
      </c>
      <c r="BF61" s="51">
        <v>0</v>
      </c>
      <c r="BG61" s="46">
        <v>375919222.87648958</v>
      </c>
      <c r="BH61" s="46">
        <f t="shared" si="17"/>
        <v>22000000</v>
      </c>
      <c r="BI61" s="51">
        <v>0</v>
      </c>
      <c r="BJ61" s="51">
        <v>22000000</v>
      </c>
      <c r="BK61" s="46">
        <v>66747408.542361267</v>
      </c>
      <c r="BL61" s="46">
        <f t="shared" si="18"/>
        <v>4347826.0869565215</v>
      </c>
      <c r="BM61" s="51">
        <v>4347826.0869565215</v>
      </c>
      <c r="BN61" s="18">
        <v>51255752.58821477</v>
      </c>
      <c r="BO61" s="18">
        <v>91562651.000084028</v>
      </c>
      <c r="BP61" s="18">
        <v>32394358.86354113</v>
      </c>
      <c r="BQ61" s="18">
        <f t="shared" si="19"/>
        <v>0</v>
      </c>
      <c r="BR61" s="51">
        <v>0</v>
      </c>
      <c r="BS61" s="9">
        <f t="shared" si="20"/>
        <v>13446020474.751965</v>
      </c>
      <c r="BT61" s="19">
        <f>SUM(C61,H61,AC61,AI61,AT61,)</f>
        <v>8485239348.2688961</v>
      </c>
      <c r="BU61" s="19">
        <f>SUM(C61,H61)</f>
        <v>1595002661.958611</v>
      </c>
      <c r="BV61" s="19">
        <f>SUM(AC61,AI61,AT61)</f>
        <v>6890236686.3102846</v>
      </c>
      <c r="BW61" s="11">
        <f t="shared" si="21"/>
        <v>2200744324.8010621</v>
      </c>
      <c r="BX61" s="20">
        <f>SUM(E61,K61)</f>
        <v>816603734.76991475</v>
      </c>
      <c r="BY61" s="20">
        <f>SUM(AD61,AM61,AU61,BB61,BK61)</f>
        <v>1208927827.5793073</v>
      </c>
      <c r="BZ61" s="20">
        <f t="shared" si="22"/>
        <v>0</v>
      </c>
      <c r="CA61" s="12">
        <f t="shared" si="23"/>
        <v>2720918879.0137568</v>
      </c>
      <c r="CB61" s="21">
        <f>SUM(N61,Z61:AB61)</f>
        <v>2055655390.0814991</v>
      </c>
      <c r="CC61" s="21">
        <f>SUM(AE61,AF61,AQ61,AX61,BG61)</f>
        <v>638915662.84530115</v>
      </c>
      <c r="CD61" s="21">
        <f>SUM(BL61,AG61,AR61,AZ61,BH61,BQ61)</f>
        <v>26347826.086956523</v>
      </c>
      <c r="CE61" s="95">
        <f>Y61+BA61</f>
        <v>39117922.668251716</v>
      </c>
      <c r="CF61" s="1"/>
    </row>
    <row r="62" spans="1:84">
      <c r="A62" s="17">
        <v>560</v>
      </c>
      <c r="B62" s="17" t="s">
        <v>75</v>
      </c>
      <c r="C62" s="18">
        <f t="shared" si="1"/>
        <v>1241875245.3613</v>
      </c>
      <c r="D62" s="51">
        <v>1241875245.3613</v>
      </c>
      <c r="E62" s="18">
        <f t="shared" si="2"/>
        <v>1058429670.2252401</v>
      </c>
      <c r="F62" s="17">
        <v>748616311.84784007</v>
      </c>
      <c r="G62" s="17">
        <v>309813358.37740004</v>
      </c>
      <c r="H62" s="18">
        <f t="shared" si="3"/>
        <v>486641707.99994999</v>
      </c>
      <c r="I62" s="51">
        <v>0</v>
      </c>
      <c r="J62" s="51">
        <v>486641707.99994999</v>
      </c>
      <c r="K62" s="18">
        <f t="shared" si="4"/>
        <v>298961108.71485138</v>
      </c>
      <c r="L62" s="17">
        <v>0</v>
      </c>
      <c r="M62" s="17">
        <v>298961108.71485138</v>
      </c>
      <c r="N62" s="18">
        <f t="shared" si="5"/>
        <v>336657247.02659917</v>
      </c>
      <c r="O62" s="18">
        <f t="shared" si="6"/>
        <v>0</v>
      </c>
      <c r="P62" s="17">
        <v>0</v>
      </c>
      <c r="Q62" s="17">
        <v>0</v>
      </c>
      <c r="R62" s="18">
        <f t="shared" si="7"/>
        <v>0</v>
      </c>
      <c r="S62" s="17">
        <v>0</v>
      </c>
      <c r="T62" s="17">
        <v>0</v>
      </c>
      <c r="U62" s="18">
        <f t="shared" si="8"/>
        <v>336657247.02659917</v>
      </c>
      <c r="V62" s="17">
        <v>130710096.90978563</v>
      </c>
      <c r="W62" s="17">
        <v>205947150.11681354</v>
      </c>
      <c r="X62" s="18">
        <f t="shared" si="9"/>
        <v>131703475.9956</v>
      </c>
      <c r="Y62" s="17">
        <v>0</v>
      </c>
      <c r="Z62" s="17">
        <v>0</v>
      </c>
      <c r="AA62" s="17">
        <v>0</v>
      </c>
      <c r="AB62" s="17">
        <v>131703475.9956</v>
      </c>
      <c r="AC62" s="18">
        <v>448158375.8301757</v>
      </c>
      <c r="AD62" s="18">
        <v>72375423.66679281</v>
      </c>
      <c r="AE62" s="18">
        <v>59396899.957063861</v>
      </c>
      <c r="AF62" s="18">
        <v>0</v>
      </c>
      <c r="AG62" s="46">
        <f t="shared" si="10"/>
        <v>0</v>
      </c>
      <c r="AH62" s="51">
        <v>0</v>
      </c>
      <c r="AI62" s="18">
        <f t="shared" si="24"/>
        <v>11699554931.659061</v>
      </c>
      <c r="AJ62" s="51">
        <v>9069268437.986887</v>
      </c>
      <c r="AK62" s="51">
        <v>2287530061.6757698</v>
      </c>
      <c r="AL62" s="51">
        <v>342756431.99640518</v>
      </c>
      <c r="AM62" s="18">
        <f t="shared" si="12"/>
        <v>1941140546.6375237</v>
      </c>
      <c r="AN62" s="17">
        <v>834572121</v>
      </c>
      <c r="AO62" s="17">
        <v>859089000</v>
      </c>
      <c r="AP62" s="17">
        <v>247479425.63752353</v>
      </c>
      <c r="AQ62" s="18">
        <v>402379881.6441946</v>
      </c>
      <c r="AR62" s="18">
        <f t="shared" si="13"/>
        <v>300000000</v>
      </c>
      <c r="AS62" s="51">
        <v>300000000</v>
      </c>
      <c r="AT62" s="46">
        <v>2842470450.9597001</v>
      </c>
      <c r="AU62" s="18">
        <f t="shared" si="14"/>
        <v>392667378.17808616</v>
      </c>
      <c r="AV62" s="17">
        <v>392667378.17808616</v>
      </c>
      <c r="AW62" s="17">
        <v>0</v>
      </c>
      <c r="AX62" s="18">
        <v>0</v>
      </c>
      <c r="AY62" s="18">
        <f t="shared" si="15"/>
        <v>0</v>
      </c>
      <c r="AZ62" s="51">
        <v>0</v>
      </c>
      <c r="BA62" s="17">
        <v>0</v>
      </c>
      <c r="BB62" s="18">
        <f t="shared" si="25"/>
        <v>53131837.587592795</v>
      </c>
      <c r="BC62" s="17">
        <v>41454440.294939995</v>
      </c>
      <c r="BD62" s="17">
        <v>11677397.292652801</v>
      </c>
      <c r="BE62" s="18">
        <f t="shared" si="16"/>
        <v>0</v>
      </c>
      <c r="BF62" s="51">
        <v>0</v>
      </c>
      <c r="BG62" s="46">
        <v>588712765.47450924</v>
      </c>
      <c r="BH62" s="46">
        <f t="shared" si="17"/>
        <v>22000000</v>
      </c>
      <c r="BI62" s="51">
        <v>0</v>
      </c>
      <c r="BJ62" s="51">
        <v>22000000</v>
      </c>
      <c r="BK62" s="46">
        <v>87721536.238762408</v>
      </c>
      <c r="BL62" s="46">
        <f t="shared" si="18"/>
        <v>4347826.0869565215</v>
      </c>
      <c r="BM62" s="51">
        <v>4347826.0869565215</v>
      </c>
      <c r="BN62" s="18">
        <v>366155600.19316334</v>
      </c>
      <c r="BO62" s="18">
        <v>461749931.99992245</v>
      </c>
      <c r="BP62" s="18">
        <v>120627803.21537146</v>
      </c>
      <c r="BQ62" s="18">
        <f t="shared" si="19"/>
        <v>0</v>
      </c>
      <c r="BR62" s="51">
        <v>0</v>
      </c>
      <c r="BS62" s="9">
        <f t="shared" si="20"/>
        <v>23416859644.652416</v>
      </c>
      <c r="BT62" s="19">
        <f>SUM(C62,H62,AC62,AI62,AT62,)</f>
        <v>16718700711.810186</v>
      </c>
      <c r="BU62" s="19">
        <f>SUM(C62,H62)</f>
        <v>1728516953.3612499</v>
      </c>
      <c r="BV62" s="19">
        <f>SUM(AC62,AI62,AT62)</f>
        <v>14990183758.448936</v>
      </c>
      <c r="BW62" s="11">
        <f t="shared" si="21"/>
        <v>4852960836.6573067</v>
      </c>
      <c r="BX62" s="20">
        <f>SUM(E62,K62)</f>
        <v>1357390778.9400916</v>
      </c>
      <c r="BY62" s="20">
        <f>SUM(AD62,AM62,AU62,BB62,BK62)</f>
        <v>2547036722.3087578</v>
      </c>
      <c r="BZ62" s="20">
        <f t="shared" si="22"/>
        <v>0</v>
      </c>
      <c r="CA62" s="12">
        <f t="shared" si="23"/>
        <v>1845198096.1849234</v>
      </c>
      <c r="CB62" s="21">
        <f>SUM(N62,Z62:AB62)</f>
        <v>468360723.02219915</v>
      </c>
      <c r="CC62" s="21">
        <f>SUM(AE62,AF62,AQ62,AX62,BG62)</f>
        <v>1050489547.0757678</v>
      </c>
      <c r="CD62" s="21">
        <f>SUM(BL62,AG62,AR62,AZ62,BH62,BQ62)</f>
        <v>326347826.0869565</v>
      </c>
      <c r="CE62" s="95">
        <f>Y62+BA62</f>
        <v>0</v>
      </c>
      <c r="CF62" s="1"/>
    </row>
    <row r="63" spans="1:84">
      <c r="A63" s="17">
        <v>561</v>
      </c>
      <c r="B63" s="17" t="s">
        <v>76</v>
      </c>
      <c r="C63" s="18">
        <f t="shared" si="1"/>
        <v>1137861675.2419</v>
      </c>
      <c r="D63" s="51">
        <v>1137861675.2419</v>
      </c>
      <c r="E63" s="18">
        <f t="shared" si="2"/>
        <v>674761387.26446402</v>
      </c>
      <c r="F63" s="17">
        <v>504182406.543064</v>
      </c>
      <c r="G63" s="17">
        <v>170578980.72139999</v>
      </c>
      <c r="H63" s="18">
        <f t="shared" si="3"/>
        <v>163510416.00007999</v>
      </c>
      <c r="I63" s="51">
        <v>0</v>
      </c>
      <c r="J63" s="51">
        <v>163510416.00007999</v>
      </c>
      <c r="K63" s="18">
        <f t="shared" si="4"/>
        <v>83632451.638857171</v>
      </c>
      <c r="L63" s="17">
        <v>0</v>
      </c>
      <c r="M63" s="17">
        <v>83632451.638857171</v>
      </c>
      <c r="N63" s="18">
        <f t="shared" si="5"/>
        <v>267455930.46073359</v>
      </c>
      <c r="O63" s="18">
        <f t="shared" si="6"/>
        <v>0</v>
      </c>
      <c r="P63" s="17">
        <v>0</v>
      </c>
      <c r="Q63" s="17">
        <v>0</v>
      </c>
      <c r="R63" s="18">
        <f t="shared" si="7"/>
        <v>0</v>
      </c>
      <c r="S63" s="17">
        <v>0</v>
      </c>
      <c r="T63" s="17">
        <v>0</v>
      </c>
      <c r="U63" s="18">
        <f t="shared" si="8"/>
        <v>267455930.46073359</v>
      </c>
      <c r="V63" s="17">
        <v>108575128.87533699</v>
      </c>
      <c r="W63" s="17">
        <v>158880801.58539659</v>
      </c>
      <c r="X63" s="18">
        <f t="shared" si="9"/>
        <v>41479292.550420001</v>
      </c>
      <c r="Y63" s="17">
        <v>0</v>
      </c>
      <c r="Z63" s="17">
        <v>0</v>
      </c>
      <c r="AA63" s="17">
        <v>0</v>
      </c>
      <c r="AB63" s="17">
        <v>41479292.550420001</v>
      </c>
      <c r="AC63" s="18">
        <v>355267161.11058587</v>
      </c>
      <c r="AD63" s="18">
        <v>38895212.220516808</v>
      </c>
      <c r="AE63" s="18">
        <v>35723634.974176511</v>
      </c>
      <c r="AF63" s="18">
        <v>0</v>
      </c>
      <c r="AG63" s="46">
        <f t="shared" si="10"/>
        <v>0</v>
      </c>
      <c r="AH63" s="51">
        <v>0</v>
      </c>
      <c r="AI63" s="18">
        <f t="shared" si="24"/>
        <v>7705188052.641263</v>
      </c>
      <c r="AJ63" s="51">
        <v>6210428114.2481298</v>
      </c>
      <c r="AK63" s="51">
        <v>1079858942.3971851</v>
      </c>
      <c r="AL63" s="51">
        <v>414900995.99594784</v>
      </c>
      <c r="AM63" s="18">
        <f t="shared" si="12"/>
        <v>2618659271.3742847</v>
      </c>
      <c r="AN63" s="17">
        <v>557079270</v>
      </c>
      <c r="AO63" s="17">
        <v>1528074000</v>
      </c>
      <c r="AP63" s="17">
        <v>533506001.37428463</v>
      </c>
      <c r="AQ63" s="18">
        <v>221809247.30712077</v>
      </c>
      <c r="AR63" s="18">
        <f t="shared" si="13"/>
        <v>0</v>
      </c>
      <c r="AS63" s="51">
        <v>0</v>
      </c>
      <c r="AT63" s="46">
        <v>1331817014.8385</v>
      </c>
      <c r="AU63" s="18">
        <f t="shared" si="14"/>
        <v>178731340</v>
      </c>
      <c r="AV63" s="17">
        <v>178731340</v>
      </c>
      <c r="AW63" s="17">
        <v>0</v>
      </c>
      <c r="AX63" s="18">
        <v>0</v>
      </c>
      <c r="AY63" s="18">
        <f t="shared" si="15"/>
        <v>0</v>
      </c>
      <c r="AZ63" s="51">
        <v>0</v>
      </c>
      <c r="BA63" s="17">
        <v>0</v>
      </c>
      <c r="BB63" s="18">
        <f t="shared" si="25"/>
        <v>41682407.1407682</v>
      </c>
      <c r="BC63" s="17">
        <v>35613133.445610002</v>
      </c>
      <c r="BD63" s="17">
        <v>6069273.6951582003</v>
      </c>
      <c r="BE63" s="18">
        <f t="shared" si="16"/>
        <v>0</v>
      </c>
      <c r="BF63" s="51">
        <v>0</v>
      </c>
      <c r="BG63" s="46">
        <v>487675535.38950962</v>
      </c>
      <c r="BH63" s="46">
        <f t="shared" si="17"/>
        <v>22000000</v>
      </c>
      <c r="BI63" s="51">
        <v>0</v>
      </c>
      <c r="BJ63" s="51">
        <v>22000000</v>
      </c>
      <c r="BK63" s="46">
        <v>45431906.931787215</v>
      </c>
      <c r="BL63" s="46">
        <f t="shared" si="18"/>
        <v>4347826.0869565215</v>
      </c>
      <c r="BM63" s="51">
        <v>4347826.0869565215</v>
      </c>
      <c r="BN63" s="18">
        <v>193267224.04998484</v>
      </c>
      <c r="BO63" s="18">
        <v>363624666.99978989</v>
      </c>
      <c r="BP63" s="18">
        <v>96246009.565525606</v>
      </c>
      <c r="BQ63" s="18">
        <f t="shared" si="19"/>
        <v>0</v>
      </c>
      <c r="BR63" s="51">
        <v>0</v>
      </c>
      <c r="BS63" s="9">
        <f t="shared" si="20"/>
        <v>16109067663.787224</v>
      </c>
      <c r="BT63" s="19">
        <f>SUM(C63,H63,AC63,AI63,AT63,)</f>
        <v>10693644319.832329</v>
      </c>
      <c r="BU63" s="19">
        <f>SUM(C63,H63)</f>
        <v>1301372091.2419801</v>
      </c>
      <c r="BV63" s="19">
        <f>SUM(AC63,AI63,AT63)</f>
        <v>9392272228.5903492</v>
      </c>
      <c r="BW63" s="11">
        <f t="shared" si="21"/>
        <v>4334931877.1859779</v>
      </c>
      <c r="BX63" s="20">
        <f>SUM(E63,K63)</f>
        <v>758393838.90332115</v>
      </c>
      <c r="BY63" s="20">
        <f>SUM(AD63,AM63,AU63,BB63,BK63)</f>
        <v>2923400137.6673565</v>
      </c>
      <c r="BZ63" s="20">
        <f t="shared" si="22"/>
        <v>0</v>
      </c>
      <c r="CA63" s="12">
        <f t="shared" si="23"/>
        <v>1080491466.7689171</v>
      </c>
      <c r="CB63" s="21">
        <f>SUM(N63,Z63:AB63)</f>
        <v>308935223.01115358</v>
      </c>
      <c r="CC63" s="21">
        <f>SUM(AE63,AF63,AQ63,AX63,BG63)</f>
        <v>745208417.67080688</v>
      </c>
      <c r="CD63" s="21">
        <f>SUM(BL63,AG63,AR63,AZ63,BH63,BQ63)</f>
        <v>26347826.086956523</v>
      </c>
      <c r="CE63" s="95">
        <f>Y63+BA63</f>
        <v>0</v>
      </c>
      <c r="CF63" s="1"/>
    </row>
    <row r="64" spans="1:84">
      <c r="A64" s="17">
        <v>562</v>
      </c>
      <c r="B64" s="17" t="s">
        <v>77</v>
      </c>
      <c r="C64" s="18">
        <f t="shared" si="1"/>
        <v>1169246824.8413</v>
      </c>
      <c r="D64" s="51">
        <v>1169246824.8413</v>
      </c>
      <c r="E64" s="18">
        <f t="shared" si="2"/>
        <v>858751143.71291602</v>
      </c>
      <c r="F64" s="17">
        <v>625354347.52391601</v>
      </c>
      <c r="G64" s="17">
        <v>233396796.18899998</v>
      </c>
      <c r="H64" s="18">
        <f t="shared" si="3"/>
        <v>323648848.99993998</v>
      </c>
      <c r="I64" s="51">
        <v>0</v>
      </c>
      <c r="J64" s="51">
        <v>323648848.99993998</v>
      </c>
      <c r="K64" s="18">
        <f t="shared" si="4"/>
        <v>164625392.03231728</v>
      </c>
      <c r="L64" s="17">
        <v>0</v>
      </c>
      <c r="M64" s="17">
        <v>164625392.03231728</v>
      </c>
      <c r="N64" s="18">
        <f t="shared" si="5"/>
        <v>288841153.87156504</v>
      </c>
      <c r="O64" s="18">
        <f t="shared" si="6"/>
        <v>0</v>
      </c>
      <c r="P64" s="17">
        <v>0</v>
      </c>
      <c r="Q64" s="17">
        <v>0</v>
      </c>
      <c r="R64" s="18">
        <f t="shared" si="7"/>
        <v>0</v>
      </c>
      <c r="S64" s="17">
        <v>0</v>
      </c>
      <c r="T64" s="17">
        <v>0</v>
      </c>
      <c r="U64" s="18">
        <f t="shared" si="8"/>
        <v>288841153.87156504</v>
      </c>
      <c r="V64" s="17">
        <v>112183133.91739991</v>
      </c>
      <c r="W64" s="17">
        <v>176658019.95416513</v>
      </c>
      <c r="X64" s="18">
        <f t="shared" si="9"/>
        <v>72346693.2852</v>
      </c>
      <c r="Y64" s="17">
        <v>0</v>
      </c>
      <c r="Z64" s="17">
        <v>0</v>
      </c>
      <c r="AA64" s="17">
        <v>0</v>
      </c>
      <c r="AB64" s="17">
        <v>72346693.2852</v>
      </c>
      <c r="AC64" s="18">
        <v>260643682.31127307</v>
      </c>
      <c r="AD64" s="18">
        <v>60201642.738834508</v>
      </c>
      <c r="AE64" s="18">
        <v>56913141.958859287</v>
      </c>
      <c r="AF64" s="18">
        <v>0</v>
      </c>
      <c r="AG64" s="46">
        <f t="shared" si="10"/>
        <v>0</v>
      </c>
      <c r="AH64" s="51">
        <v>0</v>
      </c>
      <c r="AI64" s="18">
        <f t="shared" si="24"/>
        <v>7786381713.9959183</v>
      </c>
      <c r="AJ64" s="51">
        <v>6826126628.5586739</v>
      </c>
      <c r="AK64" s="51">
        <v>960255085.43724489</v>
      </c>
      <c r="AL64" s="51">
        <v>0</v>
      </c>
      <c r="AM64" s="18">
        <f t="shared" si="12"/>
        <v>1233175969</v>
      </c>
      <c r="AN64" s="17">
        <v>603958969</v>
      </c>
      <c r="AO64" s="17">
        <v>629217000</v>
      </c>
      <c r="AP64" s="17">
        <v>0</v>
      </c>
      <c r="AQ64" s="18">
        <v>281856532.37790906</v>
      </c>
      <c r="AR64" s="18">
        <f t="shared" si="13"/>
        <v>100000000</v>
      </c>
      <c r="AS64" s="51">
        <v>100000000</v>
      </c>
      <c r="AT64" s="46">
        <v>2456466737.7593999</v>
      </c>
      <c r="AU64" s="18">
        <f t="shared" si="14"/>
        <v>425152770.3852638</v>
      </c>
      <c r="AV64" s="17">
        <v>265170490</v>
      </c>
      <c r="AW64" s="17">
        <v>159982280.38526377</v>
      </c>
      <c r="AX64" s="18">
        <v>0</v>
      </c>
      <c r="AY64" s="18">
        <f t="shared" si="15"/>
        <v>0</v>
      </c>
      <c r="AZ64" s="51">
        <v>0</v>
      </c>
      <c r="BA64" s="17">
        <v>0</v>
      </c>
      <c r="BB64" s="18">
        <f t="shared" si="25"/>
        <v>53293855.585897498</v>
      </c>
      <c r="BC64" s="17">
        <v>44598326.990714997</v>
      </c>
      <c r="BD64" s="17">
        <v>8695528.5951825008</v>
      </c>
      <c r="BE64" s="18">
        <f t="shared" si="16"/>
        <v>0</v>
      </c>
      <c r="BF64" s="51">
        <v>0</v>
      </c>
      <c r="BG64" s="46">
        <v>608459239.17160487</v>
      </c>
      <c r="BH64" s="46">
        <f t="shared" si="17"/>
        <v>22000000</v>
      </c>
      <c r="BI64" s="51">
        <v>0</v>
      </c>
      <c r="BJ64" s="51">
        <v>22000000</v>
      </c>
      <c r="BK64" s="46">
        <v>66334470.462581463</v>
      </c>
      <c r="BL64" s="46">
        <f t="shared" si="18"/>
        <v>4347826.0869565215</v>
      </c>
      <c r="BM64" s="51">
        <v>4347826.0869565215</v>
      </c>
      <c r="BN64" s="18">
        <v>294603820.23701817</v>
      </c>
      <c r="BO64" s="18">
        <v>183261860.99986976</v>
      </c>
      <c r="BP64" s="18">
        <v>17372060.462950099</v>
      </c>
      <c r="BQ64" s="18">
        <f t="shared" si="19"/>
        <v>30000000</v>
      </c>
      <c r="BR64" s="51">
        <v>30000000</v>
      </c>
      <c r="BS64" s="9">
        <f t="shared" si="20"/>
        <v>16817925380.277575</v>
      </c>
      <c r="BT64" s="19">
        <f>SUM(C64,H64,AC64,AI64,AT64,)</f>
        <v>11996387807.907831</v>
      </c>
      <c r="BU64" s="19">
        <f>SUM(C64,H64)</f>
        <v>1492895673.8412399</v>
      </c>
      <c r="BV64" s="19">
        <f>SUM(AC64,AI64,AT64)</f>
        <v>10503492134.066591</v>
      </c>
      <c r="BW64" s="11">
        <f t="shared" si="21"/>
        <v>3356772985.6176491</v>
      </c>
      <c r="BX64" s="20">
        <f>SUM(E64,K64)</f>
        <v>1023376535.7452333</v>
      </c>
      <c r="BY64" s="20">
        <f>SUM(AD64,AM64,AU64,BB64,BK64)</f>
        <v>1838158708.1725771</v>
      </c>
      <c r="BZ64" s="20">
        <f t="shared" si="22"/>
        <v>0</v>
      </c>
      <c r="CA64" s="12">
        <f t="shared" si="23"/>
        <v>1464764586.7520947</v>
      </c>
      <c r="CB64" s="21">
        <f>SUM(N64,Z64:AB64)</f>
        <v>361187847.15676504</v>
      </c>
      <c r="CC64" s="21">
        <f>SUM(AE64,AF64,AQ64,AX64,BG64)</f>
        <v>947228913.50837326</v>
      </c>
      <c r="CD64" s="21">
        <f>SUM(BL64,AG64,AR64,AZ64,BH64,BQ64)</f>
        <v>156347826.0869565</v>
      </c>
      <c r="CE64" s="95">
        <f>Y64+BA64</f>
        <v>0</v>
      </c>
      <c r="CF64" s="1"/>
    </row>
    <row r="65" spans="1:84">
      <c r="A65" s="17">
        <v>563</v>
      </c>
      <c r="B65" s="17" t="s">
        <v>78</v>
      </c>
      <c r="C65" s="18">
        <f t="shared" si="1"/>
        <v>931043127.12161005</v>
      </c>
      <c r="D65" s="51">
        <v>931043127.12161005</v>
      </c>
      <c r="E65" s="18">
        <f t="shared" si="2"/>
        <v>404303308.11145902</v>
      </c>
      <c r="F65" s="17">
        <v>343494760.83705902</v>
      </c>
      <c r="G65" s="17">
        <v>60808547.274399996</v>
      </c>
      <c r="H65" s="18">
        <f t="shared" si="3"/>
        <v>118348992.00008</v>
      </c>
      <c r="I65" s="51">
        <v>0</v>
      </c>
      <c r="J65" s="51">
        <v>118348992.00008</v>
      </c>
      <c r="K65" s="18">
        <f t="shared" si="4"/>
        <v>0</v>
      </c>
      <c r="L65" s="17">
        <v>0</v>
      </c>
      <c r="M65" s="17">
        <v>0</v>
      </c>
      <c r="N65" s="18">
        <f t="shared" si="5"/>
        <v>877989243.50764632</v>
      </c>
      <c r="O65" s="18">
        <f t="shared" si="6"/>
        <v>877989243.50764632</v>
      </c>
      <c r="P65" s="17">
        <v>411652310.42855692</v>
      </c>
      <c r="Q65" s="17">
        <v>466336933.07908946</v>
      </c>
      <c r="R65" s="18">
        <f t="shared" si="7"/>
        <v>0</v>
      </c>
      <c r="S65" s="17">
        <v>0</v>
      </c>
      <c r="T65" s="17">
        <v>0</v>
      </c>
      <c r="U65" s="18">
        <f t="shared" si="8"/>
        <v>0</v>
      </c>
      <c r="V65" s="17">
        <v>0</v>
      </c>
      <c r="W65" s="17">
        <v>0</v>
      </c>
      <c r="X65" s="18">
        <f t="shared" si="9"/>
        <v>0</v>
      </c>
      <c r="Y65" s="17">
        <v>0</v>
      </c>
      <c r="Z65" s="17">
        <v>0</v>
      </c>
      <c r="AA65" s="17">
        <v>0</v>
      </c>
      <c r="AB65" s="17">
        <v>0</v>
      </c>
      <c r="AC65" s="18">
        <v>208948603.9117713</v>
      </c>
      <c r="AD65" s="18">
        <v>35728954.738455065</v>
      </c>
      <c r="AE65" s="18">
        <v>37880082.972617686</v>
      </c>
      <c r="AF65" s="18">
        <v>0</v>
      </c>
      <c r="AG65" s="46">
        <f t="shared" si="10"/>
        <v>0</v>
      </c>
      <c r="AH65" s="51">
        <v>0</v>
      </c>
      <c r="AI65" s="18">
        <f t="shared" si="24"/>
        <v>4251780180.2857852</v>
      </c>
      <c r="AJ65" s="51">
        <v>3908983067.8062577</v>
      </c>
      <c r="AK65" s="51">
        <v>342797112.47952735</v>
      </c>
      <c r="AL65" s="51">
        <v>0</v>
      </c>
      <c r="AM65" s="18">
        <f t="shared" si="12"/>
        <v>529460052.11891282</v>
      </c>
      <c r="AN65" s="17">
        <v>209485507</v>
      </c>
      <c r="AO65" s="17">
        <v>273774545</v>
      </c>
      <c r="AP65" s="17">
        <v>46200000.118912823</v>
      </c>
      <c r="AQ65" s="18">
        <v>107050445.75185858</v>
      </c>
      <c r="AR65" s="18">
        <f t="shared" si="13"/>
        <v>0</v>
      </c>
      <c r="AS65" s="51">
        <v>0</v>
      </c>
      <c r="AT65" s="46">
        <v>581971076.63959002</v>
      </c>
      <c r="AU65" s="18">
        <f t="shared" si="14"/>
        <v>149308370.49001831</v>
      </c>
      <c r="AV65" s="17">
        <v>87308368.889007464</v>
      </c>
      <c r="AW65" s="17">
        <v>62000001.601010837</v>
      </c>
      <c r="AX65" s="18">
        <v>0</v>
      </c>
      <c r="AY65" s="18">
        <f t="shared" si="15"/>
        <v>18068858.604023796</v>
      </c>
      <c r="AZ65" s="51">
        <v>0</v>
      </c>
      <c r="BA65" s="17">
        <v>18068858.604023796</v>
      </c>
      <c r="BB65" s="18">
        <f t="shared" si="25"/>
        <v>37082382.706521794</v>
      </c>
      <c r="BC65" s="17">
        <v>34485117.332669996</v>
      </c>
      <c r="BD65" s="17">
        <v>2597265.3738517999</v>
      </c>
      <c r="BE65" s="18">
        <f t="shared" si="16"/>
        <v>12000000</v>
      </c>
      <c r="BF65" s="51">
        <v>12000000</v>
      </c>
      <c r="BG65" s="46">
        <v>214839910.4739776</v>
      </c>
      <c r="BH65" s="46">
        <f t="shared" si="17"/>
        <v>22000000</v>
      </c>
      <c r="BI65" s="51">
        <v>0</v>
      </c>
      <c r="BJ65" s="51">
        <v>22000000</v>
      </c>
      <c r="BK65" s="46">
        <v>18214437.83950147</v>
      </c>
      <c r="BL65" s="46">
        <f t="shared" si="18"/>
        <v>4347826.0869565215</v>
      </c>
      <c r="BM65" s="51">
        <v>4347826.0869565215</v>
      </c>
      <c r="BN65" s="18">
        <v>175633946.72214398</v>
      </c>
      <c r="BO65" s="18">
        <v>285161412.00022769</v>
      </c>
      <c r="BP65" s="18">
        <v>147492477.93148506</v>
      </c>
      <c r="BQ65" s="18">
        <f t="shared" si="19"/>
        <v>130000000</v>
      </c>
      <c r="BR65" s="51">
        <v>130000000</v>
      </c>
      <c r="BS65" s="9">
        <f t="shared" si="20"/>
        <v>9298653690.0146408</v>
      </c>
      <c r="BT65" s="19">
        <f>SUM(C65,H65,AC65,AI65,AT65,)</f>
        <v>6092091979.9588366</v>
      </c>
      <c r="BU65" s="19">
        <f>SUM(C65,H65)</f>
        <v>1049392119.12169</v>
      </c>
      <c r="BV65" s="19">
        <f>SUM(AC65,AI65,AT65)</f>
        <v>5042699860.8371468</v>
      </c>
      <c r="BW65" s="11">
        <f t="shared" si="21"/>
        <v>1794385342.6587248</v>
      </c>
      <c r="BX65" s="20">
        <f>SUM(E65,K65)</f>
        <v>404303308.11145902</v>
      </c>
      <c r="BY65" s="20">
        <f>SUM(AD65,AM65,AU65,BB65,BK65)</f>
        <v>769794197.89340937</v>
      </c>
      <c r="BZ65" s="20">
        <f t="shared" si="22"/>
        <v>12000000</v>
      </c>
      <c r="CA65" s="12">
        <f t="shared" si="23"/>
        <v>1394107508.7930567</v>
      </c>
      <c r="CB65" s="21">
        <f>SUM(N65,Z65:AB65)</f>
        <v>877989243.50764632</v>
      </c>
      <c r="CC65" s="21">
        <f>SUM(AE65,AF65,AQ65,AX65,BG65)</f>
        <v>359770439.1984539</v>
      </c>
      <c r="CD65" s="21">
        <f>SUM(BL65,AG65,AR65,AZ65,BH65,BQ65)</f>
        <v>156347826.08695653</v>
      </c>
      <c r="CE65" s="95">
        <f>Y65+BA65</f>
        <v>18068858.604023796</v>
      </c>
      <c r="CF65" s="1"/>
    </row>
    <row r="66" spans="1:84">
      <c r="A66" s="17">
        <v>564</v>
      </c>
      <c r="B66" s="17" t="s">
        <v>79</v>
      </c>
      <c r="C66" s="18">
        <f t="shared" si="1"/>
        <v>1202335329.1617999</v>
      </c>
      <c r="D66" s="51">
        <v>1202335329.1617999</v>
      </c>
      <c r="E66" s="18">
        <f t="shared" si="2"/>
        <v>523588034.10043198</v>
      </c>
      <c r="F66" s="17">
        <v>412049444.88423198</v>
      </c>
      <c r="G66" s="17">
        <v>111538589.21619999</v>
      </c>
      <c r="H66" s="18">
        <f t="shared" si="3"/>
        <v>197329811.99992999</v>
      </c>
      <c r="I66" s="51">
        <v>0</v>
      </c>
      <c r="J66" s="51">
        <v>197329811.99992999</v>
      </c>
      <c r="K66" s="18">
        <f t="shared" si="4"/>
        <v>121487943.37996949</v>
      </c>
      <c r="L66" s="17">
        <v>0</v>
      </c>
      <c r="M66" s="17">
        <v>121487943.37996949</v>
      </c>
      <c r="N66" s="18">
        <f t="shared" si="5"/>
        <v>1219550666.516834</v>
      </c>
      <c r="O66" s="18">
        <f t="shared" si="6"/>
        <v>1219550666.516834</v>
      </c>
      <c r="P66" s="17">
        <v>506708133.22277939</v>
      </c>
      <c r="Q66" s="17">
        <v>712842533.29405463</v>
      </c>
      <c r="R66" s="18">
        <f t="shared" si="7"/>
        <v>0</v>
      </c>
      <c r="S66" s="17">
        <v>0</v>
      </c>
      <c r="T66" s="17">
        <v>0</v>
      </c>
      <c r="U66" s="18">
        <f t="shared" si="8"/>
        <v>0</v>
      </c>
      <c r="V66" s="17">
        <v>0</v>
      </c>
      <c r="W66" s="17">
        <v>0</v>
      </c>
      <c r="X66" s="18">
        <f t="shared" si="9"/>
        <v>65625299.599979997</v>
      </c>
      <c r="Y66" s="17">
        <v>0</v>
      </c>
      <c r="Z66" s="17">
        <v>0</v>
      </c>
      <c r="AA66" s="17">
        <v>0</v>
      </c>
      <c r="AB66" s="17">
        <v>65625299.599979997</v>
      </c>
      <c r="AC66" s="18">
        <v>322035264.75082594</v>
      </c>
      <c r="AD66" s="18">
        <v>32110923.310244795</v>
      </c>
      <c r="AE66" s="18">
        <v>31045126.97755846</v>
      </c>
      <c r="AF66" s="18">
        <v>512002291.96030152</v>
      </c>
      <c r="AG66" s="46">
        <f t="shared" si="10"/>
        <v>0</v>
      </c>
      <c r="AH66" s="51">
        <v>0</v>
      </c>
      <c r="AI66" s="18">
        <f t="shared" si="24"/>
        <v>5025771837.5605478</v>
      </c>
      <c r="AJ66" s="51">
        <v>4124536468.0427947</v>
      </c>
      <c r="AK66" s="51">
        <v>771516293.51911962</v>
      </c>
      <c r="AL66" s="51">
        <v>129719075.99863368</v>
      </c>
      <c r="AM66" s="18">
        <f t="shared" si="12"/>
        <v>756579354.25232601</v>
      </c>
      <c r="AN66" s="17">
        <v>357964354</v>
      </c>
      <c r="AO66" s="17">
        <v>300615000</v>
      </c>
      <c r="AP66" s="17">
        <v>98000000.252326027</v>
      </c>
      <c r="AQ66" s="18">
        <v>149898032.8601228</v>
      </c>
      <c r="AR66" s="18">
        <f t="shared" si="13"/>
        <v>0</v>
      </c>
      <c r="AS66" s="51">
        <v>0</v>
      </c>
      <c r="AT66" s="46">
        <v>1035244583.5197999</v>
      </c>
      <c r="AU66" s="18">
        <f t="shared" si="14"/>
        <v>284373012</v>
      </c>
      <c r="AV66" s="17">
        <v>131818773</v>
      </c>
      <c r="AW66" s="17">
        <v>152554239</v>
      </c>
      <c r="AX66" s="18">
        <v>0</v>
      </c>
      <c r="AY66" s="18">
        <f t="shared" si="15"/>
        <v>15797909.161983941</v>
      </c>
      <c r="AZ66" s="51">
        <v>0</v>
      </c>
      <c r="BA66" s="17">
        <v>15797909.161983941</v>
      </c>
      <c r="BB66" s="18">
        <f t="shared" si="25"/>
        <v>39439479.378622398</v>
      </c>
      <c r="BC66" s="17">
        <v>35677382.889914997</v>
      </c>
      <c r="BD66" s="17">
        <v>3762096.4887073999</v>
      </c>
      <c r="BE66" s="18">
        <f t="shared" si="16"/>
        <v>0</v>
      </c>
      <c r="BF66" s="51">
        <v>0</v>
      </c>
      <c r="BG66" s="46">
        <v>279992952.01249123</v>
      </c>
      <c r="BH66" s="46">
        <f t="shared" si="17"/>
        <v>0</v>
      </c>
      <c r="BI66" s="51">
        <v>0</v>
      </c>
      <c r="BJ66" s="51">
        <v>0</v>
      </c>
      <c r="BK66" s="46">
        <v>28058443.990545202</v>
      </c>
      <c r="BL66" s="46">
        <f t="shared" si="18"/>
        <v>4347826.0869565215</v>
      </c>
      <c r="BM66" s="51">
        <v>4347826.0869565215</v>
      </c>
      <c r="BN66" s="18">
        <v>216703431.29039532</v>
      </c>
      <c r="BO66" s="18">
        <v>309730157.00002795</v>
      </c>
      <c r="BP66" s="18">
        <v>224692173.98905459</v>
      </c>
      <c r="BQ66" s="18">
        <f t="shared" si="19"/>
        <v>0</v>
      </c>
      <c r="BR66" s="51">
        <v>0</v>
      </c>
      <c r="BS66" s="9">
        <f t="shared" si="20"/>
        <v>12597739884.860748</v>
      </c>
      <c r="BT66" s="19">
        <f>SUM(C66,H66,AC66,AI66,AT66,)</f>
        <v>7782716826.9929037</v>
      </c>
      <c r="BU66" s="19">
        <f>SUM(C66,H66)</f>
        <v>1399665141.1617298</v>
      </c>
      <c r="BV66" s="19">
        <f>SUM(AC66,AI66,AT66)</f>
        <v>6383051685.8311739</v>
      </c>
      <c r="BW66" s="11">
        <f t="shared" si="21"/>
        <v>2536762952.691618</v>
      </c>
      <c r="BX66" s="20">
        <f>SUM(E66,K66)</f>
        <v>645075977.48040152</v>
      </c>
      <c r="BY66" s="20">
        <f>SUM(AD66,AM66,AU66,BB66,BK66)</f>
        <v>1140561212.9317384</v>
      </c>
      <c r="BZ66" s="20">
        <f t="shared" si="22"/>
        <v>0</v>
      </c>
      <c r="CA66" s="12">
        <f t="shared" si="23"/>
        <v>2262462196.0142446</v>
      </c>
      <c r="CB66" s="21">
        <f>SUM(N66,Z66:AB66)</f>
        <v>1285175966.1168141</v>
      </c>
      <c r="CC66" s="21">
        <f>SUM(AE66,AF66,AQ66,AX66,BG66)</f>
        <v>972938403.81047404</v>
      </c>
      <c r="CD66" s="21">
        <f>SUM(BL66,AG66,AR66,AZ66,BH66,BQ66)</f>
        <v>4347826.0869565215</v>
      </c>
      <c r="CE66" s="95">
        <f>Y66+BA66</f>
        <v>15797909.161983941</v>
      </c>
      <c r="CF66" s="1"/>
    </row>
    <row r="67" spans="1:84">
      <c r="A67" s="17">
        <v>565</v>
      </c>
      <c r="B67" s="17" t="s">
        <v>80</v>
      </c>
      <c r="C67" s="18">
        <f t="shared" si="1"/>
        <v>1185373880.7618001</v>
      </c>
      <c r="D67" s="51">
        <v>1185373880.7618001</v>
      </c>
      <c r="E67" s="18">
        <f t="shared" si="2"/>
        <v>792895758.10875106</v>
      </c>
      <c r="F67" s="17">
        <v>579414848.12855101</v>
      </c>
      <c r="G67" s="17">
        <v>213480909.98019999</v>
      </c>
      <c r="H67" s="18">
        <f t="shared" si="3"/>
        <v>144327637.00001001</v>
      </c>
      <c r="I67" s="51">
        <v>0</v>
      </c>
      <c r="J67" s="51">
        <v>144327637.00001001</v>
      </c>
      <c r="K67" s="18">
        <f t="shared" si="4"/>
        <v>47010883.720587134</v>
      </c>
      <c r="L67" s="17">
        <v>0</v>
      </c>
      <c r="M67" s="17">
        <v>47010883.720587134</v>
      </c>
      <c r="N67" s="18">
        <f t="shared" si="5"/>
        <v>2046899902.2052588</v>
      </c>
      <c r="O67" s="18">
        <f t="shared" si="6"/>
        <v>2046899902.2052588</v>
      </c>
      <c r="P67" s="17">
        <v>813623962.61586094</v>
      </c>
      <c r="Q67" s="17">
        <v>1233275939.5893979</v>
      </c>
      <c r="R67" s="18">
        <f t="shared" si="7"/>
        <v>0</v>
      </c>
      <c r="S67" s="17">
        <v>0</v>
      </c>
      <c r="T67" s="17">
        <v>0</v>
      </c>
      <c r="U67" s="18">
        <f t="shared" si="8"/>
        <v>0</v>
      </c>
      <c r="V67" s="17">
        <v>0</v>
      </c>
      <c r="W67" s="17">
        <v>0</v>
      </c>
      <c r="X67" s="18">
        <f t="shared" si="9"/>
        <v>23063852.337299999</v>
      </c>
      <c r="Y67" s="17">
        <v>0</v>
      </c>
      <c r="Z67" s="17">
        <v>0</v>
      </c>
      <c r="AA67" s="17">
        <v>0</v>
      </c>
      <c r="AB67" s="17">
        <v>23063852.337299999</v>
      </c>
      <c r="AC67" s="18">
        <v>384542047.23063707</v>
      </c>
      <c r="AD67" s="18">
        <v>51907524.708219044</v>
      </c>
      <c r="AE67" s="18">
        <v>49729587.964052051</v>
      </c>
      <c r="AF67" s="18">
        <v>512002291.96030152</v>
      </c>
      <c r="AG67" s="46">
        <f t="shared" si="10"/>
        <v>0</v>
      </c>
      <c r="AH67" s="51">
        <v>0</v>
      </c>
      <c r="AI67" s="18">
        <f t="shared" si="24"/>
        <v>8237190809.4846458</v>
      </c>
      <c r="AJ67" s="51">
        <v>6449027775.8117924</v>
      </c>
      <c r="AK67" s="51">
        <v>1344988177.677201</v>
      </c>
      <c r="AL67" s="51">
        <v>443174855.99565262</v>
      </c>
      <c r="AM67" s="18">
        <f t="shared" si="12"/>
        <v>1814222719.5981936</v>
      </c>
      <c r="AN67" s="17">
        <v>696572719</v>
      </c>
      <c r="AO67" s="17">
        <v>885450000</v>
      </c>
      <c r="AP67" s="17">
        <v>232200000.59819362</v>
      </c>
      <c r="AQ67" s="18">
        <v>240045854.75532392</v>
      </c>
      <c r="AR67" s="18">
        <f t="shared" si="13"/>
        <v>442567173</v>
      </c>
      <c r="AS67" s="51">
        <v>442567173</v>
      </c>
      <c r="AT67" s="46">
        <v>2249293534.3188</v>
      </c>
      <c r="AU67" s="18">
        <f t="shared" si="14"/>
        <v>262340519</v>
      </c>
      <c r="AV67" s="17">
        <v>262340519</v>
      </c>
      <c r="AW67" s="17">
        <v>0</v>
      </c>
      <c r="AX67" s="18">
        <v>0</v>
      </c>
      <c r="AY67" s="18">
        <f t="shared" si="15"/>
        <v>31842660.654640194</v>
      </c>
      <c r="AZ67" s="51">
        <v>0</v>
      </c>
      <c r="BA67" s="17">
        <v>31842660.654640194</v>
      </c>
      <c r="BB67" s="18">
        <f t="shared" si="25"/>
        <v>47537896.371617004</v>
      </c>
      <c r="BC67" s="17">
        <v>39939904.091250002</v>
      </c>
      <c r="BD67" s="17">
        <v>7597992.280367001</v>
      </c>
      <c r="BE67" s="18">
        <f t="shared" si="16"/>
        <v>0</v>
      </c>
      <c r="BF67" s="51">
        <v>0</v>
      </c>
      <c r="BG67" s="46">
        <v>360398809.85375679</v>
      </c>
      <c r="BH67" s="46">
        <f t="shared" si="17"/>
        <v>0</v>
      </c>
      <c r="BI67" s="51">
        <v>0</v>
      </c>
      <c r="BJ67" s="51">
        <v>0</v>
      </c>
      <c r="BK67" s="46">
        <v>66620708.877384923</v>
      </c>
      <c r="BL67" s="46">
        <f t="shared" si="18"/>
        <v>4347826.0869565215</v>
      </c>
      <c r="BM67" s="51">
        <v>4347826.0869565215</v>
      </c>
      <c r="BN67" s="18">
        <v>271229205.9670859</v>
      </c>
      <c r="BO67" s="18">
        <v>298556959.00008696</v>
      </c>
      <c r="BP67" s="18">
        <v>131334974.50077026</v>
      </c>
      <c r="BQ67" s="18">
        <f t="shared" si="19"/>
        <v>200000000</v>
      </c>
      <c r="BR67" s="51">
        <v>200000000</v>
      </c>
      <c r="BS67" s="9">
        <f t="shared" si="20"/>
        <v>19895283017.466179</v>
      </c>
      <c r="BT67" s="19">
        <f>SUM(C67,H67,AC67,AI67,AT67,)</f>
        <v>12200727908.795893</v>
      </c>
      <c r="BU67" s="19">
        <f>SUM(C67,H67)</f>
        <v>1329701517.7618101</v>
      </c>
      <c r="BV67" s="19">
        <f>SUM(AC67,AI67,AT67)</f>
        <v>10871026391.034082</v>
      </c>
      <c r="BW67" s="11">
        <f t="shared" si="21"/>
        <v>3783657149.8526955</v>
      </c>
      <c r="BX67" s="20">
        <f>SUM(E67,K67)</f>
        <v>839906641.82933819</v>
      </c>
      <c r="BY67" s="20">
        <f>SUM(AD67,AM67,AU67,BB67,BK67)</f>
        <v>2242629368.5554147</v>
      </c>
      <c r="BZ67" s="20">
        <f t="shared" si="22"/>
        <v>0</v>
      </c>
      <c r="CA67" s="12">
        <f t="shared" si="23"/>
        <v>3879055298.16295</v>
      </c>
      <c r="CB67" s="21">
        <f>SUM(N67,Z67:AB67)</f>
        <v>2069963754.5425589</v>
      </c>
      <c r="CC67" s="21">
        <f>SUM(AE67,AF67,AQ67,AX67,BG67)</f>
        <v>1162176544.5334344</v>
      </c>
      <c r="CD67" s="21">
        <f>SUM(BL67,AG67,AR67,AZ67,BH67,BQ67)</f>
        <v>646914999.0869565</v>
      </c>
      <c r="CE67" s="95">
        <f>Y67+BA67</f>
        <v>31842660.654640194</v>
      </c>
      <c r="CF67" s="1"/>
    </row>
    <row r="68" spans="1:84">
      <c r="A68" s="17">
        <v>566</v>
      </c>
      <c r="B68" s="17" t="s">
        <v>81</v>
      </c>
      <c r="C68" s="18">
        <f t="shared" si="1"/>
        <v>2031202090.0816</v>
      </c>
      <c r="D68" s="51">
        <v>2031202090.0816</v>
      </c>
      <c r="E68" s="18">
        <f t="shared" si="2"/>
        <v>1003329830.5254329</v>
      </c>
      <c r="F68" s="17">
        <v>690623147.12823296</v>
      </c>
      <c r="G68" s="17">
        <v>312706683.39719999</v>
      </c>
      <c r="H68" s="18">
        <f t="shared" si="3"/>
        <v>164829960.00009999</v>
      </c>
      <c r="I68" s="51">
        <v>0</v>
      </c>
      <c r="J68" s="51">
        <v>164829960.00009999</v>
      </c>
      <c r="K68" s="18">
        <f t="shared" si="4"/>
        <v>125009247.98745981</v>
      </c>
      <c r="L68" s="17">
        <v>0</v>
      </c>
      <c r="M68" s="17">
        <v>125009247.98745981</v>
      </c>
      <c r="N68" s="18">
        <f t="shared" si="5"/>
        <v>2354355695.5068159</v>
      </c>
      <c r="O68" s="18">
        <f t="shared" si="6"/>
        <v>2354355695.5068159</v>
      </c>
      <c r="P68" s="17">
        <v>837910631.96666193</v>
      </c>
      <c r="Q68" s="17">
        <v>1516445063.540154</v>
      </c>
      <c r="R68" s="18">
        <f t="shared" si="7"/>
        <v>0</v>
      </c>
      <c r="S68" s="17">
        <v>0</v>
      </c>
      <c r="T68" s="17">
        <v>0</v>
      </c>
      <c r="U68" s="18">
        <f t="shared" si="8"/>
        <v>0</v>
      </c>
      <c r="V68" s="17">
        <v>0</v>
      </c>
      <c r="W68" s="17">
        <v>0</v>
      </c>
      <c r="X68" s="18">
        <f t="shared" si="9"/>
        <v>59138206.827720001</v>
      </c>
      <c r="Y68" s="17">
        <v>0</v>
      </c>
      <c r="Z68" s="17">
        <v>0</v>
      </c>
      <c r="AA68" s="17">
        <v>0</v>
      </c>
      <c r="AB68" s="17">
        <v>59138206.827720001</v>
      </c>
      <c r="AC68" s="18">
        <v>277190409.91118032</v>
      </c>
      <c r="AD68" s="18">
        <v>51063467.962924935</v>
      </c>
      <c r="AE68" s="18">
        <v>45171323.967347078</v>
      </c>
      <c r="AF68" s="18">
        <v>0</v>
      </c>
      <c r="AG68" s="46">
        <f t="shared" si="10"/>
        <v>0</v>
      </c>
      <c r="AH68" s="51">
        <v>0</v>
      </c>
      <c r="AI68" s="18">
        <f t="shared" ref="AI68:AI99" si="26">SUM(AJ68:AL68)</f>
        <v>13438911937.757839</v>
      </c>
      <c r="AJ68" s="51">
        <v>11325047596.16494</v>
      </c>
      <c r="AK68" s="51">
        <v>1938164541.5946302</v>
      </c>
      <c r="AL68" s="51">
        <v>175699799.99826875</v>
      </c>
      <c r="AM68" s="18">
        <f t="shared" si="12"/>
        <v>3369647289.252326</v>
      </c>
      <c r="AN68" s="17">
        <v>1037064289.0000001</v>
      </c>
      <c r="AO68" s="17">
        <v>2234583000</v>
      </c>
      <c r="AP68" s="17">
        <v>98000000.252326027</v>
      </c>
      <c r="AQ68" s="18">
        <v>309426202.32976234</v>
      </c>
      <c r="AR68" s="18">
        <f t="shared" si="13"/>
        <v>0</v>
      </c>
      <c r="AS68" s="51">
        <v>0</v>
      </c>
      <c r="AT68" s="46">
        <v>2376447769.9194002</v>
      </c>
      <c r="AU68" s="18">
        <f t="shared" si="14"/>
        <v>266758738.49493051</v>
      </c>
      <c r="AV68" s="17">
        <v>266758738.49493051</v>
      </c>
      <c r="AW68" s="17">
        <v>0</v>
      </c>
      <c r="AX68" s="18">
        <v>0</v>
      </c>
      <c r="AY68" s="18">
        <f t="shared" si="15"/>
        <v>29621079.678738534</v>
      </c>
      <c r="AZ68" s="51">
        <v>0</v>
      </c>
      <c r="BA68" s="17">
        <v>29621079.678738534</v>
      </c>
      <c r="BB68" s="18">
        <f t="shared" ref="BB68:BB99" si="27">SUM(BC68:BD68)</f>
        <v>44539031.102041297</v>
      </c>
      <c r="BC68" s="17">
        <v>35930213.463239998</v>
      </c>
      <c r="BD68" s="17">
        <v>8608817.638801299</v>
      </c>
      <c r="BE68" s="18">
        <f t="shared" si="16"/>
        <v>0</v>
      </c>
      <c r="BF68" s="51">
        <v>0</v>
      </c>
      <c r="BG68" s="46">
        <v>600569882.06011999</v>
      </c>
      <c r="BH68" s="46">
        <f t="shared" si="17"/>
        <v>22000000</v>
      </c>
      <c r="BI68" s="51">
        <v>0</v>
      </c>
      <c r="BJ68" s="51">
        <v>22000000</v>
      </c>
      <c r="BK68" s="46">
        <v>93146759.921040297</v>
      </c>
      <c r="BL68" s="46">
        <f t="shared" si="18"/>
        <v>4347826.0869565215</v>
      </c>
      <c r="BM68" s="51">
        <v>4347826.0869565215</v>
      </c>
      <c r="BN68" s="18">
        <v>107621179.33280341</v>
      </c>
      <c r="BO68" s="18">
        <v>793982579.99977541</v>
      </c>
      <c r="BP68" s="18">
        <v>319293324.86542964</v>
      </c>
      <c r="BQ68" s="18">
        <f t="shared" si="19"/>
        <v>0</v>
      </c>
      <c r="BR68" s="51">
        <v>0</v>
      </c>
      <c r="BS68" s="9">
        <f t="shared" si="20"/>
        <v>27887603833.571743</v>
      </c>
      <c r="BT68" s="19">
        <f>SUM(C68,H68,AC68,AI68,AT68,)</f>
        <v>18288582167.67012</v>
      </c>
      <c r="BU68" s="19">
        <f>SUM(C68,H68)</f>
        <v>2196032050.0816998</v>
      </c>
      <c r="BV68" s="19">
        <f>SUM(AC68,AI68,AT68)</f>
        <v>16092550117.588421</v>
      </c>
      <c r="BW68" s="11">
        <f t="shared" si="21"/>
        <v>6174391449.4441652</v>
      </c>
      <c r="BX68" s="20">
        <f>SUM(E68,K68)</f>
        <v>1128339078.5128927</v>
      </c>
      <c r="BY68" s="20">
        <f>SUM(AD68,AM68,AU68,BB68,BK68)</f>
        <v>3825155286.733263</v>
      </c>
      <c r="BZ68" s="20">
        <f t="shared" si="22"/>
        <v>0</v>
      </c>
      <c r="CA68" s="12">
        <f t="shared" si="23"/>
        <v>3395009136.7787223</v>
      </c>
      <c r="CB68" s="21">
        <f>SUM(N68,Z68:AB68)</f>
        <v>2413493902.3345361</v>
      </c>
      <c r="CC68" s="21">
        <f>SUM(AE68,AF68,AQ68,AX68,BG68)</f>
        <v>955167408.35722947</v>
      </c>
      <c r="CD68" s="21">
        <f>SUM(BL68,AG68,AR68,AZ68,BH68,BQ68)</f>
        <v>26347826.086956523</v>
      </c>
      <c r="CE68" s="95">
        <f>Y68+BA68</f>
        <v>29621079.678738534</v>
      </c>
      <c r="CF68" s="1"/>
    </row>
    <row r="69" spans="1:84">
      <c r="A69" s="17">
        <v>567</v>
      </c>
      <c r="B69" s="17" t="s">
        <v>82</v>
      </c>
      <c r="C69" s="18">
        <f t="shared" ref="C69:C132" si="28">D69</f>
        <v>1460125231.2816</v>
      </c>
      <c r="D69" s="51">
        <v>1460125231.2816</v>
      </c>
      <c r="E69" s="18">
        <f t="shared" ref="E69:E132" si="29">SUM(F69:G69)</f>
        <v>510169738.81874603</v>
      </c>
      <c r="F69" s="17">
        <v>409513361.00934601</v>
      </c>
      <c r="G69" s="17">
        <v>100656377.80940001</v>
      </c>
      <c r="H69" s="18">
        <f t="shared" ref="H69:H132" si="30">SUM(I69:J69)</f>
        <v>154727928</v>
      </c>
      <c r="I69" s="51">
        <v>0</v>
      </c>
      <c r="J69" s="51">
        <v>154727928</v>
      </c>
      <c r="K69" s="18">
        <f t="shared" ref="K69:K132" si="31">SUM(L69:M69)</f>
        <v>50180057.867452011</v>
      </c>
      <c r="L69" s="17">
        <v>0</v>
      </c>
      <c r="M69" s="17">
        <v>50180057.867452011</v>
      </c>
      <c r="N69" s="18">
        <f t="shared" ref="N69:N132" si="32">SUM(O69,R69,U69)</f>
        <v>850863700.76154137</v>
      </c>
      <c r="O69" s="18">
        <f t="shared" ref="O69:O132" si="33">SUM(P69:Q69)</f>
        <v>850863700.76154137</v>
      </c>
      <c r="P69" s="17">
        <v>332572070.87338829</v>
      </c>
      <c r="Q69" s="17">
        <v>518291629.88815314</v>
      </c>
      <c r="R69" s="18">
        <f t="shared" ref="R69:R132" si="34">SUM(S69:T69)</f>
        <v>0</v>
      </c>
      <c r="S69" s="17">
        <v>0</v>
      </c>
      <c r="T69" s="17">
        <v>0</v>
      </c>
      <c r="U69" s="18">
        <f t="shared" ref="U69:U132" si="35">SUM(V69:W69)</f>
        <v>0</v>
      </c>
      <c r="V69" s="17">
        <v>0</v>
      </c>
      <c r="W69" s="17">
        <v>0</v>
      </c>
      <c r="X69" s="18">
        <f t="shared" ref="X69:X132" si="36">SUM(Y69:AB69)</f>
        <v>23090410.729559999</v>
      </c>
      <c r="Y69" s="17">
        <v>0</v>
      </c>
      <c r="Z69" s="17">
        <v>0</v>
      </c>
      <c r="AA69" s="17">
        <v>0</v>
      </c>
      <c r="AB69" s="17">
        <v>23090410.729559999</v>
      </c>
      <c r="AC69" s="18">
        <v>224692656.71151429</v>
      </c>
      <c r="AD69" s="18">
        <v>21763852.265562668</v>
      </c>
      <c r="AE69" s="18">
        <v>13401520.990312465</v>
      </c>
      <c r="AF69" s="18">
        <v>0</v>
      </c>
      <c r="AG69" s="46">
        <f t="shared" ref="AG69:AG132" si="37">AH69</f>
        <v>0</v>
      </c>
      <c r="AH69" s="51">
        <v>0</v>
      </c>
      <c r="AI69" s="18">
        <f t="shared" si="26"/>
        <v>5237770725.3280544</v>
      </c>
      <c r="AJ69" s="51">
        <v>3849941386.8362765</v>
      </c>
      <c r="AK69" s="51">
        <v>1387829338.4917784</v>
      </c>
      <c r="AL69" s="51">
        <v>0</v>
      </c>
      <c r="AM69" s="18">
        <f t="shared" ref="AM69:AM132" si="38">SUM(AN69:AP69)</f>
        <v>1143134207</v>
      </c>
      <c r="AN69" s="17">
        <v>323069207</v>
      </c>
      <c r="AO69" s="17">
        <v>820065000</v>
      </c>
      <c r="AP69" s="17">
        <v>0</v>
      </c>
      <c r="AQ69" s="18">
        <v>129754858.33216065</v>
      </c>
      <c r="AR69" s="18">
        <f t="shared" ref="AR69:AR132" si="39">AS69</f>
        <v>0</v>
      </c>
      <c r="AS69" s="51">
        <v>0</v>
      </c>
      <c r="AT69" s="46">
        <v>1814075133.5783</v>
      </c>
      <c r="AU69" s="18">
        <f t="shared" ref="AU69:AU132" si="40">SUM(AV69:AW69)</f>
        <v>205084707.83330846</v>
      </c>
      <c r="AV69" s="17">
        <v>95584712.833308458</v>
      </c>
      <c r="AW69" s="17">
        <v>109499995</v>
      </c>
      <c r="AX69" s="18">
        <v>0</v>
      </c>
      <c r="AY69" s="18">
        <f t="shared" ref="AY69:AY132" si="41">BA69+AZ69</f>
        <v>13823170.516735949</v>
      </c>
      <c r="AZ69" s="51">
        <v>0</v>
      </c>
      <c r="BA69" s="17">
        <v>13823170.516735949</v>
      </c>
      <c r="BB69" s="18">
        <f t="shared" si="27"/>
        <v>39911655.584650204</v>
      </c>
      <c r="BC69" s="17">
        <v>37201695.348870002</v>
      </c>
      <c r="BD69" s="17">
        <v>2709960.2357802</v>
      </c>
      <c r="BE69" s="18">
        <f t="shared" ref="BE69:BE132" si="42">BF69</f>
        <v>0</v>
      </c>
      <c r="BF69" s="51">
        <v>0</v>
      </c>
      <c r="BG69" s="46">
        <v>308582095.29799122</v>
      </c>
      <c r="BH69" s="46">
        <f t="shared" ref="BH69:BH132" si="43">BJ69+BI69</f>
        <v>22000000</v>
      </c>
      <c r="BI69" s="51">
        <v>0</v>
      </c>
      <c r="BJ69" s="51">
        <v>22000000</v>
      </c>
      <c r="BK69" s="46">
        <v>30048925.939365182</v>
      </c>
      <c r="BL69" s="46">
        <f t="shared" ref="BL69:BL132" si="44">BM69</f>
        <v>4347826.0869565215</v>
      </c>
      <c r="BM69" s="51">
        <v>4347826.0869565215</v>
      </c>
      <c r="BN69" s="18">
        <v>104798521.55422407</v>
      </c>
      <c r="BO69" s="18">
        <v>54933383.000028707</v>
      </c>
      <c r="BP69" s="18">
        <v>80570493.147512719</v>
      </c>
      <c r="BQ69" s="18">
        <f t="shared" ref="BQ69:BQ132" si="45">BR69</f>
        <v>100000000</v>
      </c>
      <c r="BR69" s="51">
        <v>100000000</v>
      </c>
      <c r="BS69" s="9">
        <f t="shared" ref="BS69:BS132" si="46">SUM(BT69,BW69,CA69,CE69)</f>
        <v>12597850800.625578</v>
      </c>
      <c r="BT69" s="19">
        <f>SUM(C69,H69,AC69,AI69,AT69,)</f>
        <v>8891391674.8994694</v>
      </c>
      <c r="BU69" s="19">
        <f>SUM(C69,H69)</f>
        <v>1614853159.2816</v>
      </c>
      <c r="BV69" s="19">
        <f>SUM(AC69,AI69,AT69)</f>
        <v>7276538515.6178684</v>
      </c>
      <c r="BW69" s="11">
        <f t="shared" ref="BW69:BW132" si="47">SUM(E69,K69,AD69,AM69,AU69,BE69,BB69,BK69,BN69:BP69)</f>
        <v>2240595543.0108504</v>
      </c>
      <c r="BX69" s="20">
        <f>SUM(E69,K69)</f>
        <v>560349796.686198</v>
      </c>
      <c r="BY69" s="20">
        <f>SUM(AD69,AM69,AU69,BB69,BK69)</f>
        <v>1439943348.6228867</v>
      </c>
      <c r="BZ69" s="20">
        <f t="shared" ref="BZ69:BZ132" si="48">SUM(BE69)</f>
        <v>0</v>
      </c>
      <c r="CA69" s="12">
        <f t="shared" ref="CA69:CA132" si="49">SUM(CB69:CD69)</f>
        <v>1452040412.1985221</v>
      </c>
      <c r="CB69" s="21">
        <f>SUM(N69,Z69:AB69)</f>
        <v>873954111.49110138</v>
      </c>
      <c r="CC69" s="21">
        <f>SUM(AE69,AF69,AQ69,AX69,BG69)</f>
        <v>451738474.62046432</v>
      </c>
      <c r="CD69" s="21">
        <f>SUM(BL69,AG69,AR69,AZ69,BH69,BQ69)</f>
        <v>126347826.08695653</v>
      </c>
      <c r="CE69" s="95">
        <f>Y69+BA69</f>
        <v>13823170.516735949</v>
      </c>
      <c r="CF69" s="1"/>
    </row>
    <row r="70" spans="1:84">
      <c r="A70" s="17">
        <v>568</v>
      </c>
      <c r="B70" s="17" t="s">
        <v>83</v>
      </c>
      <c r="C70" s="18">
        <f t="shared" si="28"/>
        <v>1425729047.7616999</v>
      </c>
      <c r="D70" s="51">
        <v>1425729047.7616999</v>
      </c>
      <c r="E70" s="18">
        <f t="shared" si="29"/>
        <v>744133851.15559888</v>
      </c>
      <c r="F70" s="17">
        <v>550874226.42679894</v>
      </c>
      <c r="G70" s="17">
        <v>193259624.7288</v>
      </c>
      <c r="H70" s="18">
        <f t="shared" si="30"/>
        <v>328969735.99994999</v>
      </c>
      <c r="I70" s="51">
        <v>0</v>
      </c>
      <c r="J70" s="51">
        <v>328969735.99994999</v>
      </c>
      <c r="K70" s="18">
        <f t="shared" si="31"/>
        <v>38204100.897183411</v>
      </c>
      <c r="L70" s="17">
        <v>0</v>
      </c>
      <c r="M70" s="17">
        <v>38204100.897183411</v>
      </c>
      <c r="N70" s="18">
        <f t="shared" si="32"/>
        <v>659768139.07665038</v>
      </c>
      <c r="O70" s="18">
        <f t="shared" si="33"/>
        <v>0</v>
      </c>
      <c r="P70" s="17">
        <v>0</v>
      </c>
      <c r="Q70" s="17">
        <v>0</v>
      </c>
      <c r="R70" s="18">
        <f t="shared" si="34"/>
        <v>659768139.07665038</v>
      </c>
      <c r="S70" s="17">
        <v>280802703.69348878</v>
      </c>
      <c r="T70" s="17">
        <v>378965435.3831616</v>
      </c>
      <c r="U70" s="18">
        <f t="shared" si="35"/>
        <v>0</v>
      </c>
      <c r="V70" s="17">
        <v>0</v>
      </c>
      <c r="W70" s="17">
        <v>0</v>
      </c>
      <c r="X70" s="18">
        <f t="shared" si="36"/>
        <v>15082167.70218</v>
      </c>
      <c r="Y70" s="17">
        <v>0</v>
      </c>
      <c r="Z70" s="17">
        <v>0</v>
      </c>
      <c r="AA70" s="17">
        <v>0</v>
      </c>
      <c r="AB70" s="17">
        <v>15082167.70218</v>
      </c>
      <c r="AC70" s="18">
        <v>241901048.711604</v>
      </c>
      <c r="AD70" s="18">
        <v>47933152.148003861</v>
      </c>
      <c r="AE70" s="18">
        <v>46587731.966323197</v>
      </c>
      <c r="AF70" s="18">
        <v>0</v>
      </c>
      <c r="AG70" s="46">
        <f t="shared" si="37"/>
        <v>0</v>
      </c>
      <c r="AH70" s="51">
        <v>0</v>
      </c>
      <c r="AI70" s="18">
        <f t="shared" si="26"/>
        <v>8202117402.225729</v>
      </c>
      <c r="AJ70" s="51">
        <v>6620511398.1489954</v>
      </c>
      <c r="AK70" s="51">
        <v>1581606004.0767331</v>
      </c>
      <c r="AL70" s="51">
        <v>0</v>
      </c>
      <c r="AM70" s="18">
        <f t="shared" si="38"/>
        <v>1966905410.0576491</v>
      </c>
      <c r="AN70" s="17">
        <v>434326856</v>
      </c>
      <c r="AO70" s="17">
        <v>1122017553</v>
      </c>
      <c r="AP70" s="17">
        <v>410561001.05764914</v>
      </c>
      <c r="AQ70" s="18">
        <v>238445307.69166988</v>
      </c>
      <c r="AR70" s="18">
        <f t="shared" si="39"/>
        <v>0</v>
      </c>
      <c r="AS70" s="51">
        <v>0</v>
      </c>
      <c r="AT70" s="46">
        <v>3848121561.5984998</v>
      </c>
      <c r="AU70" s="18">
        <f t="shared" si="40"/>
        <v>437724075.35143161</v>
      </c>
      <c r="AV70" s="17">
        <v>290289739</v>
      </c>
      <c r="AW70" s="17">
        <v>147434336.35143161</v>
      </c>
      <c r="AX70" s="18">
        <v>0</v>
      </c>
      <c r="AY70" s="18">
        <f t="shared" si="41"/>
        <v>0</v>
      </c>
      <c r="AZ70" s="51">
        <v>0</v>
      </c>
      <c r="BA70" s="17">
        <v>0</v>
      </c>
      <c r="BB70" s="18">
        <f t="shared" si="27"/>
        <v>44882192.958711505</v>
      </c>
      <c r="BC70" s="17">
        <v>37703741.980905004</v>
      </c>
      <c r="BD70" s="17">
        <v>7178450.9778065002</v>
      </c>
      <c r="BE70" s="18">
        <f t="shared" si="42"/>
        <v>0</v>
      </c>
      <c r="BF70" s="51">
        <v>0</v>
      </c>
      <c r="BG70" s="46">
        <v>486488128.23198563</v>
      </c>
      <c r="BH70" s="46">
        <f t="shared" si="43"/>
        <v>22000000</v>
      </c>
      <c r="BI70" s="51">
        <v>0</v>
      </c>
      <c r="BJ70" s="51">
        <v>22000000</v>
      </c>
      <c r="BK70" s="46">
        <v>47563487.816699326</v>
      </c>
      <c r="BL70" s="46">
        <f t="shared" si="44"/>
        <v>4347826.0869565215</v>
      </c>
      <c r="BM70" s="51">
        <v>4347826.0869565215</v>
      </c>
      <c r="BN70" s="18">
        <v>829928873.29404664</v>
      </c>
      <c r="BO70" s="18">
        <v>471166181.00014126</v>
      </c>
      <c r="BP70" s="18">
        <v>273420929.41966903</v>
      </c>
      <c r="BQ70" s="18">
        <f t="shared" si="45"/>
        <v>130000000</v>
      </c>
      <c r="BR70" s="51">
        <v>130000000</v>
      </c>
      <c r="BS70" s="9">
        <f t="shared" si="46"/>
        <v>20551420351.152382</v>
      </c>
      <c r="BT70" s="19">
        <f>SUM(C70,H70,AC70,AI70,AT70,)</f>
        <v>14046838796.297482</v>
      </c>
      <c r="BU70" s="19">
        <f>SUM(C70,H70)</f>
        <v>1754698783.7616498</v>
      </c>
      <c r="BV70" s="19">
        <f>SUM(AC70,AI70,AT70)</f>
        <v>12292140012.535833</v>
      </c>
      <c r="BW70" s="11">
        <f t="shared" si="47"/>
        <v>4901862254.0991354</v>
      </c>
      <c r="BX70" s="20">
        <f>SUM(E70,K70)</f>
        <v>782337952.0527823</v>
      </c>
      <c r="BY70" s="20">
        <f>SUM(AD70,AM70,AU70,BB70,BK70)</f>
        <v>2545008318.3324957</v>
      </c>
      <c r="BZ70" s="20">
        <f t="shared" si="48"/>
        <v>0</v>
      </c>
      <c r="CA70" s="12">
        <f t="shared" si="49"/>
        <v>1602719300.7557654</v>
      </c>
      <c r="CB70" s="21">
        <f>SUM(N70,Z70:AB70)</f>
        <v>674850306.77883041</v>
      </c>
      <c r="CC70" s="21">
        <f>SUM(AE70,AF70,AQ70,AX70,BG70)</f>
        <v>771521167.88997865</v>
      </c>
      <c r="CD70" s="21">
        <f>SUM(BL70,AG70,AR70,AZ70,BH70,BQ70)</f>
        <v>156347826.08695653</v>
      </c>
      <c r="CE70" s="95">
        <f>Y70+BA70</f>
        <v>0</v>
      </c>
      <c r="CF70" s="1"/>
    </row>
    <row r="71" spans="1:84">
      <c r="A71" s="17">
        <v>569</v>
      </c>
      <c r="B71" s="17" t="s">
        <v>84</v>
      </c>
      <c r="C71" s="18">
        <f t="shared" si="28"/>
        <v>1188285964.5608001</v>
      </c>
      <c r="D71" s="51">
        <v>1188285964.5608001</v>
      </c>
      <c r="E71" s="18">
        <f t="shared" si="29"/>
        <v>589832719.57604802</v>
      </c>
      <c r="F71" s="17">
        <v>456899423.29044801</v>
      </c>
      <c r="G71" s="17">
        <v>132933296.28560001</v>
      </c>
      <c r="H71" s="18">
        <f t="shared" si="30"/>
        <v>612582503.99995995</v>
      </c>
      <c r="I71" s="51">
        <v>0</v>
      </c>
      <c r="J71" s="51">
        <v>612582503.99995995</v>
      </c>
      <c r="K71" s="18">
        <f t="shared" si="31"/>
        <v>249139637.03326771</v>
      </c>
      <c r="L71" s="17">
        <v>0</v>
      </c>
      <c r="M71" s="17">
        <v>249139637.03326771</v>
      </c>
      <c r="N71" s="18">
        <f t="shared" si="32"/>
        <v>521448787.72156417</v>
      </c>
      <c r="O71" s="18">
        <f t="shared" si="33"/>
        <v>0</v>
      </c>
      <c r="P71" s="17">
        <v>0</v>
      </c>
      <c r="Q71" s="17">
        <v>0</v>
      </c>
      <c r="R71" s="18">
        <f t="shared" si="34"/>
        <v>521448787.72156417</v>
      </c>
      <c r="S71" s="17">
        <v>223400172.88304847</v>
      </c>
      <c r="T71" s="17">
        <v>298048614.8385157</v>
      </c>
      <c r="U71" s="18">
        <f t="shared" si="35"/>
        <v>0</v>
      </c>
      <c r="V71" s="17">
        <v>0</v>
      </c>
      <c r="W71" s="17">
        <v>0</v>
      </c>
      <c r="X71" s="18">
        <f t="shared" si="36"/>
        <v>106670779.55412</v>
      </c>
      <c r="Y71" s="17">
        <v>0</v>
      </c>
      <c r="Z71" s="17">
        <v>0</v>
      </c>
      <c r="AA71" s="17">
        <v>0</v>
      </c>
      <c r="AB71" s="17">
        <v>106670779.55412</v>
      </c>
      <c r="AC71" s="18">
        <v>412829360.15056026</v>
      </c>
      <c r="AD71" s="18">
        <v>39670314.308283485</v>
      </c>
      <c r="AE71" s="18">
        <v>36297831.973761439</v>
      </c>
      <c r="AF71" s="18">
        <v>0</v>
      </c>
      <c r="AG71" s="46">
        <f t="shared" si="37"/>
        <v>0</v>
      </c>
      <c r="AH71" s="51">
        <v>0</v>
      </c>
      <c r="AI71" s="18">
        <f t="shared" si="26"/>
        <v>7622715828.8759804</v>
      </c>
      <c r="AJ71" s="51">
        <v>5501744593.1266088</v>
      </c>
      <c r="AK71" s="51">
        <v>1388494391.7566674</v>
      </c>
      <c r="AL71" s="51">
        <v>732476843.99270427</v>
      </c>
      <c r="AM71" s="18">
        <f t="shared" si="38"/>
        <v>1603271876.1613965</v>
      </c>
      <c r="AN71" s="17">
        <v>523020875</v>
      </c>
      <c r="AO71" s="17">
        <v>629475000</v>
      </c>
      <c r="AP71" s="17">
        <v>450776001.1613965</v>
      </c>
      <c r="AQ71" s="18">
        <v>198778383.60284424</v>
      </c>
      <c r="AR71" s="18">
        <f t="shared" si="39"/>
        <v>147806103</v>
      </c>
      <c r="AS71" s="51">
        <v>147806103</v>
      </c>
      <c r="AT71" s="46">
        <v>3793353701.1992002</v>
      </c>
      <c r="AU71" s="18">
        <f t="shared" si="40"/>
        <v>442216817.5172379</v>
      </c>
      <c r="AV71" s="17">
        <v>163369722.51723787</v>
      </c>
      <c r="AW71" s="17">
        <v>278847095</v>
      </c>
      <c r="AX71" s="18">
        <v>0</v>
      </c>
      <c r="AY71" s="18">
        <f t="shared" si="41"/>
        <v>0</v>
      </c>
      <c r="AZ71" s="51">
        <v>0</v>
      </c>
      <c r="BA71" s="17">
        <v>0</v>
      </c>
      <c r="BB71" s="18">
        <f t="shared" si="27"/>
        <v>45768063.754811205</v>
      </c>
      <c r="BC71" s="17">
        <v>41019807.195990004</v>
      </c>
      <c r="BD71" s="17">
        <v>4748256.5588212004</v>
      </c>
      <c r="BE71" s="18">
        <f t="shared" si="42"/>
        <v>0</v>
      </c>
      <c r="BF71" s="51">
        <v>0</v>
      </c>
      <c r="BG71" s="46">
        <v>312952892.82014799</v>
      </c>
      <c r="BH71" s="46">
        <f t="shared" si="43"/>
        <v>22000000</v>
      </c>
      <c r="BI71" s="51">
        <v>0</v>
      </c>
      <c r="BJ71" s="51">
        <v>22000000</v>
      </c>
      <c r="BK71" s="46">
        <v>63299092.950240925</v>
      </c>
      <c r="BL71" s="46">
        <f t="shared" si="44"/>
        <v>4347826.0869565215</v>
      </c>
      <c r="BM71" s="51">
        <v>4347826.0869565215</v>
      </c>
      <c r="BN71" s="18">
        <v>121881239.8578272</v>
      </c>
      <c r="BO71" s="18">
        <v>248105009.99987987</v>
      </c>
      <c r="BP71" s="18">
        <v>123484392.29143974</v>
      </c>
      <c r="BQ71" s="18">
        <f t="shared" si="45"/>
        <v>30000000</v>
      </c>
      <c r="BR71" s="51">
        <v>30000000</v>
      </c>
      <c r="BS71" s="9">
        <f t="shared" si="46"/>
        <v>18536739126.996326</v>
      </c>
      <c r="BT71" s="19">
        <f>SUM(C71,H71,AC71,AI71,AT71,)</f>
        <v>13629767358.786501</v>
      </c>
      <c r="BU71" s="19">
        <f>SUM(C71,H71)</f>
        <v>1800868468.56076</v>
      </c>
      <c r="BV71" s="19">
        <f>SUM(AC71,AI71,AT71)</f>
        <v>11828898890.22574</v>
      </c>
      <c r="BW71" s="11">
        <f t="shared" si="47"/>
        <v>3526669163.4504323</v>
      </c>
      <c r="BX71" s="20">
        <f>SUM(E71,K71)</f>
        <v>838972356.60931575</v>
      </c>
      <c r="BY71" s="20">
        <f>SUM(AD71,AM71,AU71,BB71,BK71)</f>
        <v>2194226164.6919703</v>
      </c>
      <c r="BZ71" s="20">
        <f t="shared" si="48"/>
        <v>0</v>
      </c>
      <c r="CA71" s="12">
        <f t="shared" si="49"/>
        <v>1380302604.7593942</v>
      </c>
      <c r="CB71" s="21">
        <f>SUM(N71,Z71:AB71)</f>
        <v>628119567.27568412</v>
      </c>
      <c r="CC71" s="21">
        <f>SUM(AE71,AF71,AQ71,AX71,BG71)</f>
        <v>548029108.39675367</v>
      </c>
      <c r="CD71" s="21">
        <f>SUM(BL71,AG71,AR71,AZ71,BH71,BQ71)</f>
        <v>204153929.08695653</v>
      </c>
      <c r="CE71" s="95">
        <f>Y71+BA71</f>
        <v>0</v>
      </c>
      <c r="CF71" s="1"/>
    </row>
    <row r="72" spans="1:84">
      <c r="A72" s="17">
        <v>570</v>
      </c>
      <c r="B72" s="17" t="s">
        <v>85</v>
      </c>
      <c r="C72" s="18">
        <f t="shared" si="28"/>
        <v>2362945286.6457</v>
      </c>
      <c r="D72" s="51">
        <v>2362945286.6457</v>
      </c>
      <c r="E72" s="18">
        <f t="shared" si="29"/>
        <v>622295604.27754605</v>
      </c>
      <c r="F72" s="17">
        <v>509856851.98494601</v>
      </c>
      <c r="G72" s="17">
        <v>112438752.29260001</v>
      </c>
      <c r="H72" s="18">
        <f t="shared" si="30"/>
        <v>72290651.999969006</v>
      </c>
      <c r="I72" s="51">
        <v>0</v>
      </c>
      <c r="J72" s="51">
        <v>72290651.999969006</v>
      </c>
      <c r="K72" s="18">
        <f t="shared" si="31"/>
        <v>57222667.082432635</v>
      </c>
      <c r="L72" s="17">
        <v>0</v>
      </c>
      <c r="M72" s="17">
        <v>57222667.082432635</v>
      </c>
      <c r="N72" s="18">
        <f t="shared" si="32"/>
        <v>1750406408.9799094</v>
      </c>
      <c r="O72" s="18">
        <f t="shared" si="33"/>
        <v>1750406408.9799094</v>
      </c>
      <c r="P72" s="17">
        <v>774571604.76173627</v>
      </c>
      <c r="Q72" s="17">
        <v>975834804.21817327</v>
      </c>
      <c r="R72" s="18">
        <f t="shared" si="34"/>
        <v>0</v>
      </c>
      <c r="S72" s="17">
        <v>0</v>
      </c>
      <c r="T72" s="17">
        <v>0</v>
      </c>
      <c r="U72" s="18">
        <f t="shared" si="35"/>
        <v>0</v>
      </c>
      <c r="V72" s="17">
        <v>0</v>
      </c>
      <c r="W72" s="17">
        <v>0</v>
      </c>
      <c r="X72" s="18">
        <f t="shared" si="36"/>
        <v>34750598.573940001</v>
      </c>
      <c r="Y72" s="17">
        <v>0</v>
      </c>
      <c r="Z72" s="17">
        <v>0</v>
      </c>
      <c r="AA72" s="17">
        <v>0</v>
      </c>
      <c r="AB72" s="17">
        <v>34750598.573940001</v>
      </c>
      <c r="AC72" s="18">
        <v>181652173.91184554</v>
      </c>
      <c r="AD72" s="18">
        <v>54483982.450478271</v>
      </c>
      <c r="AE72" s="18">
        <v>52686524.961914577</v>
      </c>
      <c r="AF72" s="18">
        <v>512002291.96030152</v>
      </c>
      <c r="AG72" s="46">
        <f t="shared" si="37"/>
        <v>0</v>
      </c>
      <c r="AH72" s="51">
        <v>0</v>
      </c>
      <c r="AI72" s="18">
        <f t="shared" si="26"/>
        <v>5384224542.4572449</v>
      </c>
      <c r="AJ72" s="51">
        <v>4505746505.9256449</v>
      </c>
      <c r="AK72" s="51">
        <v>705421524.88978565</v>
      </c>
      <c r="AL72" s="51">
        <v>173056511.6418139</v>
      </c>
      <c r="AM72" s="18">
        <f t="shared" si="38"/>
        <v>775106604.18755114</v>
      </c>
      <c r="AN72" s="17">
        <v>386466603.99999994</v>
      </c>
      <c r="AO72" s="17">
        <v>315840000</v>
      </c>
      <c r="AP72" s="17">
        <v>72800000.187551185</v>
      </c>
      <c r="AQ72" s="18">
        <v>222421620.15487975</v>
      </c>
      <c r="AR72" s="18">
        <f t="shared" si="39"/>
        <v>0</v>
      </c>
      <c r="AS72" s="51">
        <v>0</v>
      </c>
      <c r="AT72" s="46">
        <v>1026709787.0098</v>
      </c>
      <c r="AU72" s="18">
        <f t="shared" si="40"/>
        <v>199723934</v>
      </c>
      <c r="AV72" s="17">
        <v>199723934</v>
      </c>
      <c r="AW72" s="17">
        <v>0</v>
      </c>
      <c r="AX72" s="18">
        <v>0</v>
      </c>
      <c r="AY72" s="18">
        <f t="shared" si="41"/>
        <v>38322585.620328359</v>
      </c>
      <c r="AZ72" s="51">
        <v>0</v>
      </c>
      <c r="BA72" s="17">
        <v>38322585.620328359</v>
      </c>
      <c r="BB72" s="18">
        <f t="shared" si="27"/>
        <v>54887356.649120405</v>
      </c>
      <c r="BC72" s="17">
        <v>48214302.647310004</v>
      </c>
      <c r="BD72" s="17">
        <v>6673054.0018103998</v>
      </c>
      <c r="BE72" s="18">
        <f t="shared" si="42"/>
        <v>0</v>
      </c>
      <c r="BF72" s="51">
        <v>0</v>
      </c>
      <c r="BG72" s="46">
        <v>245024132.65066239</v>
      </c>
      <c r="BH72" s="46">
        <f t="shared" si="43"/>
        <v>22000000</v>
      </c>
      <c r="BI72" s="51">
        <v>0</v>
      </c>
      <c r="BJ72" s="51">
        <v>22000000</v>
      </c>
      <c r="BK72" s="46">
        <v>38476648.253382079</v>
      </c>
      <c r="BL72" s="46">
        <f t="shared" si="44"/>
        <v>4347826.0869565215</v>
      </c>
      <c r="BM72" s="51">
        <v>4347826.0869565215</v>
      </c>
      <c r="BN72" s="18">
        <v>122252239.69646069</v>
      </c>
      <c r="BO72" s="18">
        <v>206873197.00001892</v>
      </c>
      <c r="BP72" s="18">
        <v>0</v>
      </c>
      <c r="BQ72" s="18">
        <f t="shared" si="45"/>
        <v>0</v>
      </c>
      <c r="BR72" s="51">
        <v>0</v>
      </c>
      <c r="BS72" s="9">
        <f t="shared" si="46"/>
        <v>14041106664.610443</v>
      </c>
      <c r="BT72" s="19">
        <f>SUM(C72,H72,AC72,AI72,AT72,)</f>
        <v>9027822442.024559</v>
      </c>
      <c r="BU72" s="19">
        <f>SUM(C72,H72)</f>
        <v>2435235938.645669</v>
      </c>
      <c r="BV72" s="19">
        <f>SUM(AC72,AI72,AT72)</f>
        <v>6592586503.37889</v>
      </c>
      <c r="BW72" s="11">
        <f t="shared" si="47"/>
        <v>2131322233.5969901</v>
      </c>
      <c r="BX72" s="20">
        <f>SUM(E72,K72)</f>
        <v>679518271.35997868</v>
      </c>
      <c r="BY72" s="20">
        <f>SUM(AD72,AM72,AU72,BB72,BK72)</f>
        <v>1122678525.5405319</v>
      </c>
      <c r="BZ72" s="20">
        <f t="shared" si="48"/>
        <v>0</v>
      </c>
      <c r="CA72" s="12">
        <f t="shared" si="49"/>
        <v>2843639403.3685641</v>
      </c>
      <c r="CB72" s="21">
        <f>SUM(N72,Z72:AB72)</f>
        <v>1785157007.5538495</v>
      </c>
      <c r="CC72" s="21">
        <f>SUM(AE72,AF72,AQ72,AX72,BG72)</f>
        <v>1032134569.7277582</v>
      </c>
      <c r="CD72" s="21">
        <f>SUM(BL72,AG72,AR72,AZ72,BH72,BQ72)</f>
        <v>26347826.086956523</v>
      </c>
      <c r="CE72" s="95">
        <f>Y72+BA72</f>
        <v>38322585.620328359</v>
      </c>
      <c r="CF72" s="1"/>
    </row>
    <row r="73" spans="1:84">
      <c r="A73" s="17">
        <v>571</v>
      </c>
      <c r="B73" s="17" t="s">
        <v>86</v>
      </c>
      <c r="C73" s="18">
        <f t="shared" si="28"/>
        <v>1306502338.8011</v>
      </c>
      <c r="D73" s="51">
        <v>1306502338.8011</v>
      </c>
      <c r="E73" s="18">
        <f t="shared" si="29"/>
        <v>633329539.08595705</v>
      </c>
      <c r="F73" s="17">
        <v>475738482.93395704</v>
      </c>
      <c r="G73" s="17">
        <v>157591056.15200001</v>
      </c>
      <c r="H73" s="18">
        <f t="shared" si="30"/>
        <v>110469827.99992999</v>
      </c>
      <c r="I73" s="51">
        <v>0</v>
      </c>
      <c r="J73" s="51">
        <v>110469827.99992999</v>
      </c>
      <c r="K73" s="18">
        <f t="shared" si="31"/>
        <v>109690105.73453268</v>
      </c>
      <c r="L73" s="17">
        <v>0</v>
      </c>
      <c r="M73" s="17">
        <v>109690105.73453268</v>
      </c>
      <c r="N73" s="18">
        <f t="shared" si="32"/>
        <v>1490828159.2508521</v>
      </c>
      <c r="O73" s="18">
        <f t="shared" si="33"/>
        <v>1490828159.2508521</v>
      </c>
      <c r="P73" s="17">
        <v>600086003.18105996</v>
      </c>
      <c r="Q73" s="17">
        <v>890742156.06979227</v>
      </c>
      <c r="R73" s="18">
        <f t="shared" si="34"/>
        <v>0</v>
      </c>
      <c r="S73" s="17">
        <v>0</v>
      </c>
      <c r="T73" s="17">
        <v>0</v>
      </c>
      <c r="U73" s="18">
        <f t="shared" si="35"/>
        <v>0</v>
      </c>
      <c r="V73" s="17">
        <v>0</v>
      </c>
      <c r="W73" s="17">
        <v>0</v>
      </c>
      <c r="X73" s="18">
        <f t="shared" si="36"/>
        <v>57941793.952679999</v>
      </c>
      <c r="Y73" s="17">
        <v>0</v>
      </c>
      <c r="Z73" s="17">
        <v>0</v>
      </c>
      <c r="AA73" s="17">
        <v>0</v>
      </c>
      <c r="AB73" s="17">
        <v>57941793.952679999</v>
      </c>
      <c r="AC73" s="18">
        <v>194465081.99191931</v>
      </c>
      <c r="AD73" s="18">
        <v>39971322.851351105</v>
      </c>
      <c r="AE73" s="18">
        <v>39212800.971654303</v>
      </c>
      <c r="AF73" s="18">
        <v>0</v>
      </c>
      <c r="AG73" s="46">
        <f t="shared" si="37"/>
        <v>0</v>
      </c>
      <c r="AH73" s="51">
        <v>0</v>
      </c>
      <c r="AI73" s="18">
        <f t="shared" si="26"/>
        <v>6706646354.7787027</v>
      </c>
      <c r="AJ73" s="51">
        <v>5419488835.5818291</v>
      </c>
      <c r="AK73" s="51">
        <v>1283360803.1968374</v>
      </c>
      <c r="AL73" s="51">
        <v>3796716.0000362312</v>
      </c>
      <c r="AM73" s="18">
        <f t="shared" si="38"/>
        <v>1844887988</v>
      </c>
      <c r="AN73" s="17">
        <v>581446988</v>
      </c>
      <c r="AO73" s="17">
        <v>1263441000</v>
      </c>
      <c r="AP73" s="17">
        <v>0</v>
      </c>
      <c r="AQ73" s="18">
        <v>194973737.41128269</v>
      </c>
      <c r="AR73" s="18">
        <f t="shared" si="39"/>
        <v>200000000</v>
      </c>
      <c r="AS73" s="51">
        <v>200000000</v>
      </c>
      <c r="AT73" s="46">
        <v>1311502048.0796001</v>
      </c>
      <c r="AU73" s="18">
        <f t="shared" si="40"/>
        <v>172650133.50826368</v>
      </c>
      <c r="AV73" s="17">
        <v>153778411</v>
      </c>
      <c r="AW73" s="17">
        <v>18871722.508263681</v>
      </c>
      <c r="AX73" s="18">
        <v>0</v>
      </c>
      <c r="AY73" s="18">
        <f t="shared" si="41"/>
        <v>19747386.45249857</v>
      </c>
      <c r="AZ73" s="51">
        <v>0</v>
      </c>
      <c r="BA73" s="17">
        <v>19747386.45249857</v>
      </c>
      <c r="BB73" s="18">
        <f t="shared" si="27"/>
        <v>39597370.147749797</v>
      </c>
      <c r="BC73" s="17">
        <v>34510450.947930001</v>
      </c>
      <c r="BD73" s="17">
        <v>5086919.1998197995</v>
      </c>
      <c r="BE73" s="18">
        <f t="shared" si="42"/>
        <v>0</v>
      </c>
      <c r="BF73" s="51">
        <v>0</v>
      </c>
      <c r="BG73" s="46">
        <v>261056247.97356722</v>
      </c>
      <c r="BH73" s="46">
        <f t="shared" si="43"/>
        <v>22000000</v>
      </c>
      <c r="BI73" s="51">
        <v>0</v>
      </c>
      <c r="BJ73" s="51">
        <v>22000000</v>
      </c>
      <c r="BK73" s="46">
        <v>45197219.362695217</v>
      </c>
      <c r="BL73" s="46">
        <f t="shared" si="44"/>
        <v>4347826.0869565215</v>
      </c>
      <c r="BM73" s="51">
        <v>4347826.0869565215</v>
      </c>
      <c r="BN73" s="18">
        <v>432709959.56415725</v>
      </c>
      <c r="BO73" s="18">
        <v>203219196.99980789</v>
      </c>
      <c r="BP73" s="18">
        <v>261441792.5930213</v>
      </c>
      <c r="BQ73" s="18">
        <f t="shared" si="45"/>
        <v>0</v>
      </c>
      <c r="BR73" s="51">
        <v>0</v>
      </c>
      <c r="BS73" s="9">
        <f t="shared" si="46"/>
        <v>15702388231.59828</v>
      </c>
      <c r="BT73" s="19">
        <f>SUM(C73,H73,AC73,AI73,AT73,)</f>
        <v>9629585651.6512508</v>
      </c>
      <c r="BU73" s="19">
        <f>SUM(C73,H73)</f>
        <v>1416972166.8010299</v>
      </c>
      <c r="BV73" s="19">
        <f>SUM(AC73,AI73,AT73)</f>
        <v>8212613484.8502226</v>
      </c>
      <c r="BW73" s="11">
        <f t="shared" si="47"/>
        <v>3782694627.8475356</v>
      </c>
      <c r="BX73" s="20">
        <f>SUM(E73,K73)</f>
        <v>743019644.82048976</v>
      </c>
      <c r="BY73" s="20">
        <f>SUM(AD73,AM73,AU73,BB73,BK73)</f>
        <v>2142304033.8700597</v>
      </c>
      <c r="BZ73" s="20">
        <f t="shared" si="48"/>
        <v>0</v>
      </c>
      <c r="CA73" s="12">
        <f t="shared" si="49"/>
        <v>2270360565.6469932</v>
      </c>
      <c r="CB73" s="21">
        <f>SUM(N73,Z73:AB73)</f>
        <v>1548769953.2035322</v>
      </c>
      <c r="CC73" s="21">
        <f>SUM(AE73,AF73,AQ73,AX73,BG73)</f>
        <v>495242786.3565042</v>
      </c>
      <c r="CD73" s="21">
        <f>SUM(BL73,AG73,AR73,AZ73,BH73,BQ73)</f>
        <v>226347826.08695653</v>
      </c>
      <c r="CE73" s="95">
        <f>Y73+BA73</f>
        <v>19747386.45249857</v>
      </c>
      <c r="CF73" s="1"/>
    </row>
    <row r="74" spans="1:84">
      <c r="A74" s="17">
        <v>572</v>
      </c>
      <c r="B74" s="17" t="s">
        <v>87</v>
      </c>
      <c r="C74" s="18">
        <f t="shared" si="28"/>
        <v>1374724641.6412001</v>
      </c>
      <c r="D74" s="51">
        <v>1374724641.6412001</v>
      </c>
      <c r="E74" s="18">
        <f t="shared" si="29"/>
        <v>905413516.63606191</v>
      </c>
      <c r="F74" s="17">
        <v>656424775.68386197</v>
      </c>
      <c r="G74" s="17">
        <v>248988740.9522</v>
      </c>
      <c r="H74" s="18">
        <f t="shared" si="30"/>
        <v>84615104.000018999</v>
      </c>
      <c r="I74" s="51">
        <v>0</v>
      </c>
      <c r="J74" s="51">
        <v>84615104.000018999</v>
      </c>
      <c r="K74" s="18">
        <f t="shared" si="31"/>
        <v>64617406.758285895</v>
      </c>
      <c r="L74" s="17">
        <v>0</v>
      </c>
      <c r="M74" s="17">
        <v>64617406.758285895</v>
      </c>
      <c r="N74" s="18">
        <f t="shared" si="32"/>
        <v>2822749353.094285</v>
      </c>
      <c r="O74" s="18">
        <f t="shared" si="33"/>
        <v>2822749353.094285</v>
      </c>
      <c r="P74" s="17">
        <v>1180616298.2295122</v>
      </c>
      <c r="Q74" s="17">
        <v>1642133054.8647728</v>
      </c>
      <c r="R74" s="18">
        <f t="shared" si="34"/>
        <v>0</v>
      </c>
      <c r="S74" s="17">
        <v>0</v>
      </c>
      <c r="T74" s="17">
        <v>0</v>
      </c>
      <c r="U74" s="18">
        <f t="shared" si="35"/>
        <v>0</v>
      </c>
      <c r="V74" s="17">
        <v>0</v>
      </c>
      <c r="W74" s="17">
        <v>0</v>
      </c>
      <c r="X74" s="18">
        <f t="shared" si="36"/>
        <v>37447428.459059998</v>
      </c>
      <c r="Y74" s="17">
        <v>0</v>
      </c>
      <c r="Z74" s="17">
        <v>0</v>
      </c>
      <c r="AA74" s="17">
        <v>0</v>
      </c>
      <c r="AB74" s="17">
        <v>37447428.459059998</v>
      </c>
      <c r="AC74" s="18">
        <v>384777797.03054947</v>
      </c>
      <c r="AD74" s="18">
        <v>71363088.116824612</v>
      </c>
      <c r="AE74" s="18">
        <v>69156265.950009122</v>
      </c>
      <c r="AF74" s="18">
        <v>512002291.96030152</v>
      </c>
      <c r="AG74" s="46">
        <f t="shared" si="37"/>
        <v>0</v>
      </c>
      <c r="AH74" s="51">
        <v>0</v>
      </c>
      <c r="AI74" s="18">
        <f t="shared" si="26"/>
        <v>12443362899.002163</v>
      </c>
      <c r="AJ74" s="51">
        <v>10251726446.053419</v>
      </c>
      <c r="AK74" s="51">
        <v>1414523916.9565766</v>
      </c>
      <c r="AL74" s="51">
        <v>777112535.99216604</v>
      </c>
      <c r="AM74" s="18">
        <f t="shared" si="38"/>
        <v>2089622782.6396785</v>
      </c>
      <c r="AN74" s="17">
        <v>942488781</v>
      </c>
      <c r="AO74" s="17">
        <v>510645000</v>
      </c>
      <c r="AP74" s="17">
        <v>636489001.6396786</v>
      </c>
      <c r="AQ74" s="18">
        <v>335571050.35008943</v>
      </c>
      <c r="AR74" s="18">
        <f t="shared" si="39"/>
        <v>0</v>
      </c>
      <c r="AS74" s="51">
        <v>0</v>
      </c>
      <c r="AT74" s="46">
        <v>1668204662.8798001</v>
      </c>
      <c r="AU74" s="18">
        <f t="shared" si="40"/>
        <v>623255723.72591555</v>
      </c>
      <c r="AV74" s="17">
        <v>276213723.72591555</v>
      </c>
      <c r="AW74" s="17">
        <v>347042000</v>
      </c>
      <c r="AX74" s="18">
        <v>0</v>
      </c>
      <c r="AY74" s="18">
        <f t="shared" si="41"/>
        <v>70695643.499915421</v>
      </c>
      <c r="AZ74" s="51">
        <v>0</v>
      </c>
      <c r="BA74" s="17">
        <v>70695643.499915421</v>
      </c>
      <c r="BB74" s="18">
        <f t="shared" si="27"/>
        <v>50663071.581313297</v>
      </c>
      <c r="BC74" s="17">
        <v>39988908.041669995</v>
      </c>
      <c r="BD74" s="17">
        <v>10674163.539643301</v>
      </c>
      <c r="BE74" s="18">
        <f t="shared" si="42"/>
        <v>10000000</v>
      </c>
      <c r="BF74" s="51">
        <v>10000000</v>
      </c>
      <c r="BG74" s="46">
        <v>610930301.91479158</v>
      </c>
      <c r="BH74" s="46">
        <f t="shared" si="43"/>
        <v>22000000</v>
      </c>
      <c r="BI74" s="51">
        <v>0</v>
      </c>
      <c r="BJ74" s="51">
        <v>22000000</v>
      </c>
      <c r="BK74" s="46">
        <v>65707441.086647272</v>
      </c>
      <c r="BL74" s="46">
        <f t="shared" si="44"/>
        <v>4347826.0869565215</v>
      </c>
      <c r="BM74" s="51">
        <v>4347826.0869565215</v>
      </c>
      <c r="BN74" s="18">
        <v>612989357.89988029</v>
      </c>
      <c r="BO74" s="18">
        <v>547181646.00010145</v>
      </c>
      <c r="BP74" s="18">
        <v>391474724.78784919</v>
      </c>
      <c r="BQ74" s="18">
        <f t="shared" si="45"/>
        <v>0</v>
      </c>
      <c r="BR74" s="51">
        <v>0</v>
      </c>
      <c r="BS74" s="9">
        <f t="shared" si="46"/>
        <v>25872874025.1017</v>
      </c>
      <c r="BT74" s="19">
        <f>SUM(C74,H74,AC74,AI74,AT74,)</f>
        <v>15955685104.553732</v>
      </c>
      <c r="BU74" s="19">
        <f>SUM(C74,H74)</f>
        <v>1459339745.6412191</v>
      </c>
      <c r="BV74" s="19">
        <f>SUM(AC74,AI74,AT74)</f>
        <v>14496345358.912514</v>
      </c>
      <c r="BW74" s="11">
        <f t="shared" si="47"/>
        <v>5432288759.2325573</v>
      </c>
      <c r="BX74" s="20">
        <f>SUM(E74,K74)</f>
        <v>970030923.39434779</v>
      </c>
      <c r="BY74" s="20">
        <f>SUM(AD74,AM74,AU74,BB74,BK74)</f>
        <v>2900612107.1503792</v>
      </c>
      <c r="BZ74" s="20">
        <f t="shared" si="48"/>
        <v>10000000</v>
      </c>
      <c r="CA74" s="12">
        <f t="shared" si="49"/>
        <v>4414204517.8154936</v>
      </c>
      <c r="CB74" s="21">
        <f>SUM(N74,Z74:AB74)</f>
        <v>2860196781.5533452</v>
      </c>
      <c r="CC74" s="21">
        <f>SUM(AE74,AF74,AQ74,AX74,BG74)</f>
        <v>1527659910.1751916</v>
      </c>
      <c r="CD74" s="21">
        <f>SUM(BL74,AG74,AR74,AZ74,BH74,BQ74)</f>
        <v>26347826.086956523</v>
      </c>
      <c r="CE74" s="95">
        <f>Y74+BA74</f>
        <v>70695643.499915421</v>
      </c>
      <c r="CF74" s="1"/>
    </row>
    <row r="75" spans="1:84">
      <c r="A75" s="17">
        <v>573</v>
      </c>
      <c r="B75" s="17" t="s">
        <v>88</v>
      </c>
      <c r="C75" s="18">
        <f t="shared" si="28"/>
        <v>1246392030.6417</v>
      </c>
      <c r="D75" s="51">
        <v>1246392030.6417</v>
      </c>
      <c r="E75" s="18">
        <f t="shared" si="29"/>
        <v>504544554.604913</v>
      </c>
      <c r="F75" s="17">
        <v>418483507.49631304</v>
      </c>
      <c r="G75" s="17">
        <v>86061047.108599991</v>
      </c>
      <c r="H75" s="18">
        <f t="shared" si="30"/>
        <v>74114520.000069007</v>
      </c>
      <c r="I75" s="51">
        <v>0</v>
      </c>
      <c r="J75" s="51">
        <v>74114520.000069007</v>
      </c>
      <c r="K75" s="18">
        <f t="shared" si="31"/>
        <v>89266539.010841668</v>
      </c>
      <c r="L75" s="17">
        <v>0</v>
      </c>
      <c r="M75" s="17">
        <v>89266539.010841668</v>
      </c>
      <c r="N75" s="18">
        <f t="shared" si="32"/>
        <v>1076934829.5035508</v>
      </c>
      <c r="O75" s="18">
        <f t="shared" si="33"/>
        <v>1076934829.5035508</v>
      </c>
      <c r="P75" s="17">
        <v>461370499.92819864</v>
      </c>
      <c r="Q75" s="17">
        <v>615564329.57535207</v>
      </c>
      <c r="R75" s="18">
        <f t="shared" si="34"/>
        <v>0</v>
      </c>
      <c r="S75" s="17">
        <v>0</v>
      </c>
      <c r="T75" s="17">
        <v>0</v>
      </c>
      <c r="U75" s="18">
        <f t="shared" si="35"/>
        <v>0</v>
      </c>
      <c r="V75" s="17">
        <v>0</v>
      </c>
      <c r="W75" s="17">
        <v>0</v>
      </c>
      <c r="X75" s="18">
        <f t="shared" si="36"/>
        <v>57830675.178900003</v>
      </c>
      <c r="Y75" s="17">
        <v>0</v>
      </c>
      <c r="Z75" s="17">
        <v>0</v>
      </c>
      <c r="AA75" s="17">
        <v>0</v>
      </c>
      <c r="AB75" s="17">
        <v>57830675.178900003</v>
      </c>
      <c r="AC75" s="18">
        <v>181652173.91184554</v>
      </c>
      <c r="AD75" s="18">
        <v>32378981.593677174</v>
      </c>
      <c r="AE75" s="18">
        <v>29977855.978329957</v>
      </c>
      <c r="AF75" s="18">
        <v>0</v>
      </c>
      <c r="AG75" s="46">
        <f t="shared" si="37"/>
        <v>0</v>
      </c>
      <c r="AH75" s="51">
        <v>0</v>
      </c>
      <c r="AI75" s="18">
        <f t="shared" si="26"/>
        <v>4042351160.1771326</v>
      </c>
      <c r="AJ75" s="51">
        <v>3540927591.2244534</v>
      </c>
      <c r="AK75" s="51">
        <v>418411540.95366573</v>
      </c>
      <c r="AL75" s="51">
        <v>83012027.999013558</v>
      </c>
      <c r="AM75" s="18">
        <f t="shared" si="38"/>
        <v>682563547.34586763</v>
      </c>
      <c r="AN75" s="17">
        <v>210806547</v>
      </c>
      <c r="AO75" s="17">
        <v>337557000</v>
      </c>
      <c r="AP75" s="17">
        <v>134200000.3458676</v>
      </c>
      <c r="AQ75" s="18">
        <v>136217643.20257151</v>
      </c>
      <c r="AR75" s="18">
        <f t="shared" si="39"/>
        <v>0</v>
      </c>
      <c r="AS75" s="51">
        <v>0</v>
      </c>
      <c r="AT75" s="46">
        <v>1941784081.7553</v>
      </c>
      <c r="AU75" s="18">
        <f t="shared" si="40"/>
        <v>356735483</v>
      </c>
      <c r="AV75" s="17">
        <v>219158814</v>
      </c>
      <c r="AW75" s="17">
        <v>137576669</v>
      </c>
      <c r="AX75" s="18">
        <v>0</v>
      </c>
      <c r="AY75" s="18">
        <f t="shared" si="41"/>
        <v>431595818.32394147</v>
      </c>
      <c r="AZ75" s="51">
        <v>399999999.99995494</v>
      </c>
      <c r="BA75" s="17">
        <v>31595818.323986523</v>
      </c>
      <c r="BB75" s="18">
        <f t="shared" si="27"/>
        <v>45875501.202211104</v>
      </c>
      <c r="BC75" s="17">
        <v>42133321.685115002</v>
      </c>
      <c r="BD75" s="17">
        <v>3742179.5170960999</v>
      </c>
      <c r="BE75" s="18">
        <f t="shared" si="42"/>
        <v>0</v>
      </c>
      <c r="BF75" s="51">
        <v>0</v>
      </c>
      <c r="BG75" s="46">
        <v>224483941.7276932</v>
      </c>
      <c r="BH75" s="46">
        <f t="shared" si="43"/>
        <v>22000000</v>
      </c>
      <c r="BI75" s="51">
        <v>0</v>
      </c>
      <c r="BJ75" s="51">
        <v>22000000</v>
      </c>
      <c r="BK75" s="46">
        <v>26120907.84366513</v>
      </c>
      <c r="BL75" s="46">
        <f t="shared" si="44"/>
        <v>4347826.0869565215</v>
      </c>
      <c r="BM75" s="51">
        <v>4347826.0869565215</v>
      </c>
      <c r="BN75" s="18">
        <v>63481188.698309734</v>
      </c>
      <c r="BO75" s="18">
        <v>185394856.99992073</v>
      </c>
      <c r="BP75" s="18">
        <v>228198245.082587</v>
      </c>
      <c r="BQ75" s="18">
        <f t="shared" si="45"/>
        <v>0</v>
      </c>
      <c r="BR75" s="51">
        <v>0</v>
      </c>
      <c r="BS75" s="9">
        <f t="shared" si="46"/>
        <v>11684242361.869986</v>
      </c>
      <c r="BT75" s="19">
        <f>SUM(C75,H75,AC75,AI75,AT75,)</f>
        <v>7486293966.4860477</v>
      </c>
      <c r="BU75" s="19">
        <f>SUM(C75,H75)</f>
        <v>1320506550.6417689</v>
      </c>
      <c r="BV75" s="19">
        <f>SUM(AC75,AI75,AT75)</f>
        <v>6165787415.8442783</v>
      </c>
      <c r="BW75" s="11">
        <f t="shared" si="47"/>
        <v>2214559805.3819933</v>
      </c>
      <c r="BX75" s="20">
        <f>SUM(E75,K75)</f>
        <v>593811093.6157546</v>
      </c>
      <c r="BY75" s="20">
        <f>SUM(AD75,AM75,AU75,BB75,BK75)</f>
        <v>1143674420.9854209</v>
      </c>
      <c r="BZ75" s="20">
        <f t="shared" si="48"/>
        <v>0</v>
      </c>
      <c r="CA75" s="12">
        <f t="shared" si="49"/>
        <v>1951792771.6779568</v>
      </c>
      <c r="CB75" s="21">
        <f>SUM(N75,Z75:AB75)</f>
        <v>1134765504.6824508</v>
      </c>
      <c r="CC75" s="21">
        <f>SUM(AE75,AF75,AQ75,AX75,BG75)</f>
        <v>390679440.90859467</v>
      </c>
      <c r="CD75" s="21">
        <f>SUM(BL75,AG75,AR75,AZ75,BH75,BQ75)</f>
        <v>426347826.08691144</v>
      </c>
      <c r="CE75" s="95">
        <f>Y75+BA75</f>
        <v>31595818.323986523</v>
      </c>
      <c r="CF75" s="1"/>
    </row>
    <row r="76" spans="1:84">
      <c r="A76" s="17">
        <v>574</v>
      </c>
      <c r="B76" s="17" t="s">
        <v>89</v>
      </c>
      <c r="C76" s="18">
        <f t="shared" si="28"/>
        <v>1165309915.4417</v>
      </c>
      <c r="D76" s="51">
        <v>1165309915.4417</v>
      </c>
      <c r="E76" s="18">
        <f t="shared" si="29"/>
        <v>663066964.60757113</v>
      </c>
      <c r="F76" s="17">
        <v>501071580.15817106</v>
      </c>
      <c r="G76" s="17">
        <v>161995384.44940001</v>
      </c>
      <c r="H76" s="18">
        <f t="shared" si="30"/>
        <v>123054179.99996001</v>
      </c>
      <c r="I76" s="51">
        <v>0</v>
      </c>
      <c r="J76" s="51">
        <v>123054179.99996001</v>
      </c>
      <c r="K76" s="18">
        <f t="shared" si="31"/>
        <v>90675060.853837803</v>
      </c>
      <c r="L76" s="17">
        <v>0</v>
      </c>
      <c r="M76" s="17">
        <v>90675060.853837803</v>
      </c>
      <c r="N76" s="18">
        <f t="shared" si="32"/>
        <v>254602047.52580205</v>
      </c>
      <c r="O76" s="18">
        <f t="shared" si="33"/>
        <v>0</v>
      </c>
      <c r="P76" s="17">
        <v>0</v>
      </c>
      <c r="Q76" s="17">
        <v>0</v>
      </c>
      <c r="R76" s="18">
        <f t="shared" si="34"/>
        <v>0</v>
      </c>
      <c r="S76" s="17">
        <v>0</v>
      </c>
      <c r="T76" s="17">
        <v>0</v>
      </c>
      <c r="U76" s="18">
        <f t="shared" si="35"/>
        <v>254602047.52580205</v>
      </c>
      <c r="V76" s="17">
        <v>107190914.46251386</v>
      </c>
      <c r="W76" s="17">
        <v>147411133.06328818</v>
      </c>
      <c r="X76" s="18">
        <f t="shared" si="36"/>
        <v>44434252.478879996</v>
      </c>
      <c r="Y76" s="17">
        <v>0</v>
      </c>
      <c r="Z76" s="17">
        <v>0</v>
      </c>
      <c r="AA76" s="17">
        <v>0</v>
      </c>
      <c r="AB76" s="17">
        <v>44434252.478879996</v>
      </c>
      <c r="AC76" s="18">
        <v>305470814.87123352</v>
      </c>
      <c r="AD76" s="18">
        <v>40515217.803482562</v>
      </c>
      <c r="AE76" s="18">
        <v>35761105.974149428</v>
      </c>
      <c r="AF76" s="18">
        <v>0</v>
      </c>
      <c r="AG76" s="46">
        <f t="shared" si="37"/>
        <v>0</v>
      </c>
      <c r="AH76" s="51">
        <v>0</v>
      </c>
      <c r="AI76" s="18">
        <f t="shared" si="26"/>
        <v>8832372131.4288025</v>
      </c>
      <c r="AJ76" s="51">
        <v>7680531530.5533743</v>
      </c>
      <c r="AK76" s="51">
        <v>838282940.87853563</v>
      </c>
      <c r="AL76" s="51">
        <v>313557659.99689364</v>
      </c>
      <c r="AM76" s="18">
        <f t="shared" si="38"/>
        <v>2469467246.3458676</v>
      </c>
      <c r="AN76" s="17">
        <v>640939246</v>
      </c>
      <c r="AO76" s="17">
        <v>1694328000</v>
      </c>
      <c r="AP76" s="17">
        <v>134200000.3458676</v>
      </c>
      <c r="AQ76" s="18">
        <v>237454384.99668688</v>
      </c>
      <c r="AR76" s="18">
        <f t="shared" si="39"/>
        <v>0</v>
      </c>
      <c r="AS76" s="51">
        <v>0</v>
      </c>
      <c r="AT76" s="46">
        <v>1198615844.1605999</v>
      </c>
      <c r="AU76" s="18">
        <f t="shared" si="40"/>
        <v>243511426</v>
      </c>
      <c r="AV76" s="17">
        <v>243511426</v>
      </c>
      <c r="AW76" s="17">
        <v>0</v>
      </c>
      <c r="AX76" s="18">
        <v>0</v>
      </c>
      <c r="AY76" s="18">
        <f t="shared" si="41"/>
        <v>0</v>
      </c>
      <c r="AZ76" s="51">
        <v>0</v>
      </c>
      <c r="BA76" s="17">
        <v>0</v>
      </c>
      <c r="BB76" s="18">
        <f t="shared" si="27"/>
        <v>42181176.796279401</v>
      </c>
      <c r="BC76" s="17">
        <v>35802345.193425</v>
      </c>
      <c r="BD76" s="17">
        <v>6378831.6028543999</v>
      </c>
      <c r="BE76" s="18">
        <f t="shared" si="42"/>
        <v>0</v>
      </c>
      <c r="BF76" s="51">
        <v>0</v>
      </c>
      <c r="BG76" s="46">
        <v>542154008.86379039</v>
      </c>
      <c r="BH76" s="46">
        <f t="shared" si="43"/>
        <v>22000000</v>
      </c>
      <c r="BI76" s="51">
        <v>0</v>
      </c>
      <c r="BJ76" s="51">
        <v>22000000</v>
      </c>
      <c r="BK76" s="46">
        <v>42154305.453005351</v>
      </c>
      <c r="BL76" s="46">
        <f t="shared" si="44"/>
        <v>4347826.0869565215</v>
      </c>
      <c r="BM76" s="51">
        <v>4347826.0869565215</v>
      </c>
      <c r="BN76" s="18">
        <v>220082984.39985111</v>
      </c>
      <c r="BO76" s="18">
        <v>281887021.99979526</v>
      </c>
      <c r="BP76" s="18">
        <v>95083269.534525722</v>
      </c>
      <c r="BQ76" s="18">
        <f t="shared" si="45"/>
        <v>0</v>
      </c>
      <c r="BR76" s="51">
        <v>0</v>
      </c>
      <c r="BS76" s="9">
        <f t="shared" si="46"/>
        <v>16954201185.622778</v>
      </c>
      <c r="BT76" s="19">
        <f>SUM(C76,H76,AC76,AI76,AT76,)</f>
        <v>11624822885.902296</v>
      </c>
      <c r="BU76" s="19">
        <f>SUM(C76,H76)</f>
        <v>1288364095.4416599</v>
      </c>
      <c r="BV76" s="19">
        <f>SUM(AC76,AI76,AT76)</f>
        <v>10336458790.460636</v>
      </c>
      <c r="BW76" s="11">
        <f t="shared" si="47"/>
        <v>4188624673.7942166</v>
      </c>
      <c r="BX76" s="20">
        <f>SUM(E76,K76)</f>
        <v>753742025.46140897</v>
      </c>
      <c r="BY76" s="20">
        <f>SUM(AD76,AM76,AU76,BB76,BK76)</f>
        <v>2837829372.3986349</v>
      </c>
      <c r="BZ76" s="20">
        <f t="shared" si="48"/>
        <v>0</v>
      </c>
      <c r="CA76" s="12">
        <f t="shared" si="49"/>
        <v>1140753625.9262652</v>
      </c>
      <c r="CB76" s="21">
        <f>SUM(N76,Z76:AB76)</f>
        <v>299036300.00468206</v>
      </c>
      <c r="CC76" s="21">
        <f>SUM(AE76,AF76,AQ76,AX76,BG76)</f>
        <v>815369499.83462667</v>
      </c>
      <c r="CD76" s="21">
        <f>SUM(BL76,AG76,AR76,AZ76,BH76,BQ76)</f>
        <v>26347826.086956523</v>
      </c>
      <c r="CE76" s="95">
        <f>Y76+BA76</f>
        <v>0</v>
      </c>
      <c r="CF76" s="1"/>
    </row>
    <row r="77" spans="1:84">
      <c r="A77" s="17">
        <v>575</v>
      </c>
      <c r="B77" s="17" t="s">
        <v>90</v>
      </c>
      <c r="C77" s="18">
        <f t="shared" si="28"/>
        <v>1240733745.3612001</v>
      </c>
      <c r="D77" s="51">
        <v>1240733745.3612001</v>
      </c>
      <c r="E77" s="18">
        <f t="shared" si="29"/>
        <v>583188816.76499295</v>
      </c>
      <c r="F77" s="17">
        <v>448326621.08879298</v>
      </c>
      <c r="G77" s="17">
        <v>134862195.6762</v>
      </c>
      <c r="H77" s="18">
        <f t="shared" si="30"/>
        <v>124398995.99997</v>
      </c>
      <c r="I77" s="51">
        <v>0</v>
      </c>
      <c r="J77" s="51">
        <v>124398995.99997</v>
      </c>
      <c r="K77" s="18">
        <f t="shared" si="31"/>
        <v>94196365.461451709</v>
      </c>
      <c r="L77" s="17">
        <v>0</v>
      </c>
      <c r="M77" s="17">
        <v>94196365.461451709</v>
      </c>
      <c r="N77" s="18">
        <f t="shared" si="32"/>
        <v>1476085267.853451</v>
      </c>
      <c r="O77" s="18">
        <f t="shared" si="33"/>
        <v>1476085267.853451</v>
      </c>
      <c r="P77" s="17">
        <v>608366216.39134896</v>
      </c>
      <c r="Q77" s="17">
        <v>867719051.46210206</v>
      </c>
      <c r="R77" s="18">
        <f t="shared" si="34"/>
        <v>0</v>
      </c>
      <c r="S77" s="17">
        <v>0</v>
      </c>
      <c r="T77" s="17">
        <v>0</v>
      </c>
      <c r="U77" s="18">
        <f t="shared" si="35"/>
        <v>0</v>
      </c>
      <c r="V77" s="17">
        <v>0</v>
      </c>
      <c r="W77" s="17">
        <v>0</v>
      </c>
      <c r="X77" s="18">
        <f t="shared" si="36"/>
        <v>58836355.390799999</v>
      </c>
      <c r="Y77" s="17">
        <v>0</v>
      </c>
      <c r="Z77" s="17">
        <v>0</v>
      </c>
      <c r="AA77" s="17">
        <v>0</v>
      </c>
      <c r="AB77" s="17">
        <v>58836355.390799999</v>
      </c>
      <c r="AC77" s="18">
        <v>289319078.15125233</v>
      </c>
      <c r="AD77" s="18">
        <v>35161801.438295163</v>
      </c>
      <c r="AE77" s="18">
        <v>33624284.975694068</v>
      </c>
      <c r="AF77" s="18">
        <v>512002291.96030152</v>
      </c>
      <c r="AG77" s="46">
        <f t="shared" si="37"/>
        <v>0</v>
      </c>
      <c r="AH77" s="51">
        <v>0</v>
      </c>
      <c r="AI77" s="18">
        <f t="shared" si="26"/>
        <v>5809316965.8981256</v>
      </c>
      <c r="AJ77" s="51">
        <v>4795032561.8218918</v>
      </c>
      <c r="AK77" s="51">
        <v>852826180.0779146</v>
      </c>
      <c r="AL77" s="51">
        <v>161458223.99831921</v>
      </c>
      <c r="AM77" s="18">
        <f t="shared" si="38"/>
        <v>1274061251.0252261</v>
      </c>
      <c r="AN77" s="17">
        <v>451477250</v>
      </c>
      <c r="AO77" s="17">
        <v>424584000</v>
      </c>
      <c r="AP77" s="17">
        <v>398000001.02522624</v>
      </c>
      <c r="AQ77" s="18">
        <v>182034472.59732237</v>
      </c>
      <c r="AR77" s="18">
        <f t="shared" si="39"/>
        <v>0</v>
      </c>
      <c r="AS77" s="51">
        <v>0</v>
      </c>
      <c r="AT77" s="46">
        <v>1394432803.6784999</v>
      </c>
      <c r="AU77" s="18">
        <f t="shared" si="40"/>
        <v>171170903</v>
      </c>
      <c r="AV77" s="17">
        <v>171170903</v>
      </c>
      <c r="AW77" s="17">
        <v>0</v>
      </c>
      <c r="AX77" s="18">
        <v>0</v>
      </c>
      <c r="AY77" s="18">
        <f t="shared" si="41"/>
        <v>29621079.678738534</v>
      </c>
      <c r="AZ77" s="51">
        <v>0</v>
      </c>
      <c r="BA77" s="17">
        <v>29621079.678738534</v>
      </c>
      <c r="BB77" s="18">
        <f t="shared" si="27"/>
        <v>40315219.594789602</v>
      </c>
      <c r="BC77" s="17">
        <v>35617873.276574999</v>
      </c>
      <c r="BD77" s="17">
        <v>4697346.3182146</v>
      </c>
      <c r="BE77" s="18">
        <f t="shared" si="42"/>
        <v>0</v>
      </c>
      <c r="BF77" s="51">
        <v>0</v>
      </c>
      <c r="BG77" s="46">
        <v>313877043.74423599</v>
      </c>
      <c r="BH77" s="46">
        <f t="shared" si="43"/>
        <v>0</v>
      </c>
      <c r="BI77" s="51">
        <v>0</v>
      </c>
      <c r="BJ77" s="51">
        <v>0</v>
      </c>
      <c r="BK77" s="46">
        <v>41430942.124304213</v>
      </c>
      <c r="BL77" s="46">
        <f t="shared" si="44"/>
        <v>4347826.0869565215</v>
      </c>
      <c r="BM77" s="51">
        <v>4347826.0869565215</v>
      </c>
      <c r="BN77" s="18">
        <v>327019563.6013357</v>
      </c>
      <c r="BO77" s="18">
        <v>473718637.99997568</v>
      </c>
      <c r="BP77" s="18">
        <v>323751147.75592625</v>
      </c>
      <c r="BQ77" s="18">
        <f t="shared" si="45"/>
        <v>0</v>
      </c>
      <c r="BR77" s="51">
        <v>0</v>
      </c>
      <c r="BS77" s="9">
        <f t="shared" si="46"/>
        <v>14832644860.142845</v>
      </c>
      <c r="BT77" s="19">
        <f>SUM(C77,H77,AC77,AI77,AT77,)</f>
        <v>8858201589.0890484</v>
      </c>
      <c r="BU77" s="19">
        <f>SUM(C77,H77)</f>
        <v>1365132741.3611701</v>
      </c>
      <c r="BV77" s="19">
        <f>SUM(AC77,AI77,AT77)</f>
        <v>7493068847.7278786</v>
      </c>
      <c r="BW77" s="11">
        <f t="shared" si="47"/>
        <v>3364014648.7662973</v>
      </c>
      <c r="BX77" s="20">
        <f>SUM(E77,K77)</f>
        <v>677385182.22644472</v>
      </c>
      <c r="BY77" s="20">
        <f>SUM(AD77,AM77,AU77,BB77,BK77)</f>
        <v>1562140117.182615</v>
      </c>
      <c r="BZ77" s="20">
        <f t="shared" si="48"/>
        <v>0</v>
      </c>
      <c r="CA77" s="12">
        <f t="shared" si="49"/>
        <v>2580807542.6087613</v>
      </c>
      <c r="CB77" s="21">
        <f>SUM(N77,Z77:AB77)</f>
        <v>1534921623.244251</v>
      </c>
      <c r="CC77" s="21">
        <f>SUM(AE77,AF77,AQ77,AX77,BG77)</f>
        <v>1041538093.2775539</v>
      </c>
      <c r="CD77" s="21">
        <f>SUM(BL77,AG77,AR77,AZ77,BH77,BQ77)</f>
        <v>4347826.0869565215</v>
      </c>
      <c r="CE77" s="95">
        <f>Y77+BA77</f>
        <v>29621079.678738534</v>
      </c>
      <c r="CF77" s="1"/>
    </row>
    <row r="78" spans="1:84">
      <c r="A78" s="17">
        <v>576</v>
      </c>
      <c r="B78" s="17" t="s">
        <v>91</v>
      </c>
      <c r="C78" s="18">
        <f t="shared" si="28"/>
        <v>655916737.40029001</v>
      </c>
      <c r="D78" s="51">
        <v>655916737.40029001</v>
      </c>
      <c r="E78" s="18">
        <f t="shared" si="29"/>
        <v>466364285.10364801</v>
      </c>
      <c r="F78" s="17">
        <v>379081599.70864803</v>
      </c>
      <c r="G78" s="17">
        <v>87282685.394999996</v>
      </c>
      <c r="H78" s="18">
        <f t="shared" si="30"/>
        <v>99053303.999961004</v>
      </c>
      <c r="I78" s="51">
        <v>0</v>
      </c>
      <c r="J78" s="51">
        <v>99053303.999961004</v>
      </c>
      <c r="K78" s="18">
        <f t="shared" si="31"/>
        <v>48771536.02445589</v>
      </c>
      <c r="L78" s="17">
        <v>0</v>
      </c>
      <c r="M78" s="17">
        <v>48771536.02445589</v>
      </c>
      <c r="N78" s="18">
        <f t="shared" si="32"/>
        <v>854290701.32487392</v>
      </c>
      <c r="O78" s="18">
        <f t="shared" si="33"/>
        <v>854290701.32487392</v>
      </c>
      <c r="P78" s="17">
        <v>378693493.01420236</v>
      </c>
      <c r="Q78" s="17">
        <v>475597208.31067163</v>
      </c>
      <c r="R78" s="18">
        <f t="shared" si="34"/>
        <v>0</v>
      </c>
      <c r="S78" s="17">
        <v>0</v>
      </c>
      <c r="T78" s="17">
        <v>0</v>
      </c>
      <c r="U78" s="18">
        <f t="shared" si="35"/>
        <v>0</v>
      </c>
      <c r="V78" s="17">
        <v>0</v>
      </c>
      <c r="W78" s="17">
        <v>0</v>
      </c>
      <c r="X78" s="18">
        <f t="shared" si="36"/>
        <v>23160400.838819999</v>
      </c>
      <c r="Y78" s="17">
        <v>0</v>
      </c>
      <c r="Z78" s="17">
        <v>0</v>
      </c>
      <c r="AA78" s="17">
        <v>0</v>
      </c>
      <c r="AB78" s="17">
        <v>23160400.838819999</v>
      </c>
      <c r="AC78" s="18">
        <v>320324929.67087448</v>
      </c>
      <c r="AD78" s="18">
        <v>23800488.125851292</v>
      </c>
      <c r="AE78" s="18">
        <v>22479745.983750101</v>
      </c>
      <c r="AF78" s="18">
        <v>0</v>
      </c>
      <c r="AG78" s="46">
        <f t="shared" si="37"/>
        <v>0</v>
      </c>
      <c r="AH78" s="51">
        <v>0</v>
      </c>
      <c r="AI78" s="18">
        <f t="shared" si="26"/>
        <v>2471647624.5054593</v>
      </c>
      <c r="AJ78" s="51">
        <v>2208224259.5459495</v>
      </c>
      <c r="AK78" s="51">
        <v>263423364.95950988</v>
      </c>
      <c r="AL78" s="51">
        <v>0</v>
      </c>
      <c r="AM78" s="18">
        <f t="shared" si="38"/>
        <v>517357947</v>
      </c>
      <c r="AN78" s="17">
        <v>208786947</v>
      </c>
      <c r="AO78" s="17">
        <v>308571000</v>
      </c>
      <c r="AP78" s="17">
        <v>0</v>
      </c>
      <c r="AQ78" s="18">
        <v>122896904.91731721</v>
      </c>
      <c r="AR78" s="18">
        <f t="shared" si="39"/>
        <v>0</v>
      </c>
      <c r="AS78" s="51">
        <v>0</v>
      </c>
      <c r="AT78" s="46">
        <v>1985035690.7183001</v>
      </c>
      <c r="AU78" s="18">
        <f t="shared" si="40"/>
        <v>142578205.62441152</v>
      </c>
      <c r="AV78" s="17">
        <v>100568203.45456685</v>
      </c>
      <c r="AW78" s="17">
        <v>42010002.169844665</v>
      </c>
      <c r="AX78" s="18">
        <v>0</v>
      </c>
      <c r="AY78" s="18">
        <f t="shared" si="41"/>
        <v>11848431.871487956</v>
      </c>
      <c r="AZ78" s="51">
        <v>0</v>
      </c>
      <c r="BA78" s="17">
        <v>11848431.871487956</v>
      </c>
      <c r="BB78" s="18">
        <f t="shared" si="27"/>
        <v>38503238.315663204</v>
      </c>
      <c r="BC78" s="17">
        <v>35425912.876965001</v>
      </c>
      <c r="BD78" s="17">
        <v>3077325.4386982</v>
      </c>
      <c r="BE78" s="18">
        <f t="shared" si="42"/>
        <v>24000000</v>
      </c>
      <c r="BF78" s="51">
        <v>24000000</v>
      </c>
      <c r="BG78" s="46">
        <v>385020140.99583435</v>
      </c>
      <c r="BH78" s="46">
        <f t="shared" si="43"/>
        <v>22000000</v>
      </c>
      <c r="BI78" s="51">
        <v>0</v>
      </c>
      <c r="BJ78" s="51">
        <v>22000000</v>
      </c>
      <c r="BK78" s="46">
        <v>19100962.044235345</v>
      </c>
      <c r="BL78" s="46">
        <f t="shared" si="44"/>
        <v>4347826.0869565215</v>
      </c>
      <c r="BM78" s="51">
        <v>4347826.0869565215</v>
      </c>
      <c r="BN78" s="18">
        <v>26258364.999873884</v>
      </c>
      <c r="BO78" s="18">
        <v>389022.99989553529</v>
      </c>
      <c r="BP78" s="18">
        <v>0</v>
      </c>
      <c r="BQ78" s="18">
        <f t="shared" si="45"/>
        <v>0</v>
      </c>
      <c r="BR78" s="51">
        <v>0</v>
      </c>
      <c r="BS78" s="9">
        <f t="shared" si="46"/>
        <v>8285146488.551959</v>
      </c>
      <c r="BT78" s="19">
        <f>SUM(C78,H78,AC78,AI78,AT78,)</f>
        <v>5531978286.2948847</v>
      </c>
      <c r="BU78" s="19">
        <f>SUM(C78,H78)</f>
        <v>754970041.40025103</v>
      </c>
      <c r="BV78" s="19">
        <f>SUM(AC78,AI78,AT78)</f>
        <v>4777008244.8946342</v>
      </c>
      <c r="BW78" s="11">
        <f t="shared" si="47"/>
        <v>1307124050.2380345</v>
      </c>
      <c r="BX78" s="20">
        <f>SUM(E78,K78)</f>
        <v>515135821.12810391</v>
      </c>
      <c r="BY78" s="20">
        <f>SUM(AD78,AM78,AU78,BB78,BK78)</f>
        <v>741340841.1101613</v>
      </c>
      <c r="BZ78" s="20">
        <f t="shared" si="48"/>
        <v>24000000</v>
      </c>
      <c r="CA78" s="12">
        <f t="shared" si="49"/>
        <v>1434195720.147552</v>
      </c>
      <c r="CB78" s="21">
        <f>SUM(N78,Z78:AB78)</f>
        <v>877451102.1636939</v>
      </c>
      <c r="CC78" s="21">
        <f>SUM(AE78,AF78,AQ78,AX78,BG78)</f>
        <v>530396791.89690167</v>
      </c>
      <c r="CD78" s="21">
        <f>SUM(BL78,AG78,AR78,AZ78,BH78,BQ78)</f>
        <v>26347826.086956523</v>
      </c>
      <c r="CE78" s="95">
        <f>Y78+BA78</f>
        <v>11848431.871487956</v>
      </c>
      <c r="CF78" s="1"/>
    </row>
    <row r="79" spans="1:84">
      <c r="A79" s="17">
        <v>577</v>
      </c>
      <c r="B79" s="17" t="s">
        <v>92</v>
      </c>
      <c r="C79" s="18">
        <f t="shared" si="28"/>
        <v>795231949.56150997</v>
      </c>
      <c r="D79" s="51">
        <v>795231949.56150997</v>
      </c>
      <c r="E79" s="18">
        <f t="shared" si="29"/>
        <v>567816570.82660902</v>
      </c>
      <c r="F79" s="17">
        <v>442647088.57200897</v>
      </c>
      <c r="G79" s="17">
        <v>125169482.2546</v>
      </c>
      <c r="H79" s="18">
        <f t="shared" si="30"/>
        <v>146809391.99998</v>
      </c>
      <c r="I79" s="51">
        <v>0</v>
      </c>
      <c r="J79" s="51">
        <v>146809391.99998</v>
      </c>
      <c r="K79" s="18">
        <f t="shared" si="31"/>
        <v>52997101.553444259</v>
      </c>
      <c r="L79" s="17">
        <v>0</v>
      </c>
      <c r="M79" s="17">
        <v>52997101.553444259</v>
      </c>
      <c r="N79" s="18">
        <f t="shared" si="32"/>
        <v>1461608929.7506192</v>
      </c>
      <c r="O79" s="18">
        <f t="shared" si="33"/>
        <v>1461608929.7506192</v>
      </c>
      <c r="P79" s="17">
        <v>628843858.10026062</v>
      </c>
      <c r="Q79" s="17">
        <v>832765071.65035856</v>
      </c>
      <c r="R79" s="18">
        <f t="shared" si="34"/>
        <v>0</v>
      </c>
      <c r="S79" s="17">
        <v>0</v>
      </c>
      <c r="T79" s="17">
        <v>0</v>
      </c>
      <c r="U79" s="18">
        <f t="shared" si="35"/>
        <v>0</v>
      </c>
      <c r="V79" s="17">
        <v>0</v>
      </c>
      <c r="W79" s="17">
        <v>0</v>
      </c>
      <c r="X79" s="18">
        <f t="shared" si="36"/>
        <v>27541474.179420002</v>
      </c>
      <c r="Y79" s="17">
        <v>0</v>
      </c>
      <c r="Z79" s="17">
        <v>0</v>
      </c>
      <c r="AA79" s="17">
        <v>0</v>
      </c>
      <c r="AB79" s="17">
        <v>27541474.179420002</v>
      </c>
      <c r="AC79" s="18">
        <v>275857441.43131769</v>
      </c>
      <c r="AD79" s="18">
        <v>32298116.447065722</v>
      </c>
      <c r="AE79" s="18">
        <v>30615940.977868706</v>
      </c>
      <c r="AF79" s="18">
        <v>0</v>
      </c>
      <c r="AG79" s="46">
        <f t="shared" si="37"/>
        <v>0</v>
      </c>
      <c r="AH79" s="51">
        <v>0</v>
      </c>
      <c r="AI79" s="18">
        <f t="shared" si="26"/>
        <v>7572387210.6852732</v>
      </c>
      <c r="AJ79" s="51">
        <v>6655977862.2882996</v>
      </c>
      <c r="AK79" s="51">
        <v>916409348.39697337</v>
      </c>
      <c r="AL79" s="51">
        <v>0</v>
      </c>
      <c r="AM79" s="18">
        <f t="shared" si="38"/>
        <v>1106368969</v>
      </c>
      <c r="AN79" s="17">
        <v>652642969</v>
      </c>
      <c r="AO79" s="17">
        <v>453726000</v>
      </c>
      <c r="AP79" s="17">
        <v>0</v>
      </c>
      <c r="AQ79" s="18">
        <v>176816113.37817273</v>
      </c>
      <c r="AR79" s="18">
        <f t="shared" si="39"/>
        <v>0</v>
      </c>
      <c r="AS79" s="51">
        <v>0</v>
      </c>
      <c r="AT79" s="46">
        <v>2048898430.3201001</v>
      </c>
      <c r="AU79" s="18">
        <f t="shared" si="40"/>
        <v>443722274</v>
      </c>
      <c r="AV79" s="17">
        <v>167519305</v>
      </c>
      <c r="AW79" s="17">
        <v>276202969</v>
      </c>
      <c r="AX79" s="18">
        <v>0</v>
      </c>
      <c r="AY79" s="18">
        <f t="shared" si="41"/>
        <v>369747386.45251858</v>
      </c>
      <c r="AZ79" s="51">
        <v>350000000.00002003</v>
      </c>
      <c r="BA79" s="17">
        <v>19747386.45249857</v>
      </c>
      <c r="BB79" s="18">
        <f t="shared" si="27"/>
        <v>39323402.143182606</v>
      </c>
      <c r="BC79" s="17">
        <v>34477073.766450003</v>
      </c>
      <c r="BD79" s="17">
        <v>4846328.3767325999</v>
      </c>
      <c r="BE79" s="18">
        <f t="shared" si="42"/>
        <v>0</v>
      </c>
      <c r="BF79" s="51">
        <v>0</v>
      </c>
      <c r="BG79" s="46">
        <v>221866647.65711319</v>
      </c>
      <c r="BH79" s="46">
        <f t="shared" si="43"/>
        <v>22000000</v>
      </c>
      <c r="BI79" s="51">
        <v>0</v>
      </c>
      <c r="BJ79" s="51">
        <v>22000000</v>
      </c>
      <c r="BK79" s="46">
        <v>40245436.822455481</v>
      </c>
      <c r="BL79" s="46">
        <f t="shared" si="44"/>
        <v>4347826.0869565215</v>
      </c>
      <c r="BM79" s="51">
        <v>4347826.0869565215</v>
      </c>
      <c r="BN79" s="18">
        <v>252424501.94254336</v>
      </c>
      <c r="BO79" s="18">
        <v>474748111.99991977</v>
      </c>
      <c r="BP79" s="18">
        <v>264864227.86923012</v>
      </c>
      <c r="BQ79" s="18">
        <f t="shared" si="45"/>
        <v>100000000</v>
      </c>
      <c r="BR79" s="51">
        <v>100000000</v>
      </c>
      <c r="BS79" s="9">
        <f t="shared" si="46"/>
        <v>16528537455.085302</v>
      </c>
      <c r="BT79" s="19">
        <f>SUM(C79,H79,AC79,AI79,AT79,)</f>
        <v>10839184423.998182</v>
      </c>
      <c r="BU79" s="19">
        <f>SUM(C79,H79)</f>
        <v>942041341.56148994</v>
      </c>
      <c r="BV79" s="19">
        <f>SUM(AC79,AI79,AT79)</f>
        <v>9897143082.4366913</v>
      </c>
      <c r="BW79" s="11">
        <f t="shared" si="47"/>
        <v>3274808712.6044507</v>
      </c>
      <c r="BX79" s="20">
        <f>SUM(E79,K79)</f>
        <v>620813672.38005328</v>
      </c>
      <c r="BY79" s="20">
        <f>SUM(AD79,AM79,AU79,BB79,BK79)</f>
        <v>1661958198.4127038</v>
      </c>
      <c r="BZ79" s="20">
        <f t="shared" si="48"/>
        <v>0</v>
      </c>
      <c r="CA79" s="12">
        <f t="shared" si="49"/>
        <v>2394796932.0301704</v>
      </c>
      <c r="CB79" s="21">
        <f>SUM(N79,Z79:AB79)</f>
        <v>1489150403.9300392</v>
      </c>
      <c r="CC79" s="21">
        <f>SUM(AE79,AF79,AQ79,AX79,BG79)</f>
        <v>429298702.01315463</v>
      </c>
      <c r="CD79" s="21">
        <f>SUM(BL79,AG79,AR79,AZ79,BH79,BQ79)</f>
        <v>476347826.08697653</v>
      </c>
      <c r="CE79" s="95">
        <f>Y79+BA79</f>
        <v>19747386.45249857</v>
      </c>
      <c r="CF79" s="1"/>
    </row>
    <row r="80" spans="1:84">
      <c r="A80" s="17">
        <v>578</v>
      </c>
      <c r="B80" s="17" t="s">
        <v>93</v>
      </c>
      <c r="C80" s="18">
        <f t="shared" si="28"/>
        <v>1011727143.3209</v>
      </c>
      <c r="D80" s="51">
        <v>1011727143.3209</v>
      </c>
      <c r="E80" s="18">
        <f t="shared" si="29"/>
        <v>561110210.06679296</v>
      </c>
      <c r="F80" s="17">
        <v>441068381.34799296</v>
      </c>
      <c r="G80" s="17">
        <v>120041828.71879999</v>
      </c>
      <c r="H80" s="18">
        <f t="shared" si="30"/>
        <v>118646015.99996001</v>
      </c>
      <c r="I80" s="51">
        <v>0</v>
      </c>
      <c r="J80" s="51">
        <v>118646015.99996001</v>
      </c>
      <c r="K80" s="18">
        <f t="shared" si="31"/>
        <v>44193840.034594886</v>
      </c>
      <c r="L80" s="17">
        <v>0</v>
      </c>
      <c r="M80" s="17">
        <v>44193840.034594886</v>
      </c>
      <c r="N80" s="18">
        <f t="shared" si="32"/>
        <v>1341923029.0582795</v>
      </c>
      <c r="O80" s="18">
        <f t="shared" si="33"/>
        <v>1341923029.0582795</v>
      </c>
      <c r="P80" s="17">
        <v>597098328.36962891</v>
      </c>
      <c r="Q80" s="17">
        <v>744824700.68865061</v>
      </c>
      <c r="R80" s="18">
        <f t="shared" si="34"/>
        <v>0</v>
      </c>
      <c r="S80" s="17">
        <v>0</v>
      </c>
      <c r="T80" s="17">
        <v>0</v>
      </c>
      <c r="U80" s="18">
        <f t="shared" si="35"/>
        <v>0</v>
      </c>
      <c r="V80" s="17">
        <v>0</v>
      </c>
      <c r="W80" s="17">
        <v>0</v>
      </c>
      <c r="X80" s="18">
        <f t="shared" si="36"/>
        <v>20259138.131819997</v>
      </c>
      <c r="Y80" s="17">
        <v>0</v>
      </c>
      <c r="Z80" s="17">
        <v>0</v>
      </c>
      <c r="AA80" s="17">
        <v>0</v>
      </c>
      <c r="AB80" s="17">
        <v>20259138.131819997</v>
      </c>
      <c r="AC80" s="18">
        <v>328685782.07096231</v>
      </c>
      <c r="AD80" s="18">
        <v>33514943.277631167</v>
      </c>
      <c r="AE80" s="18">
        <v>30553460.977913868</v>
      </c>
      <c r="AF80" s="18">
        <v>512002291.96030152</v>
      </c>
      <c r="AG80" s="46">
        <f t="shared" si="37"/>
        <v>0</v>
      </c>
      <c r="AH80" s="51">
        <v>0</v>
      </c>
      <c r="AI80" s="18">
        <f t="shared" si="26"/>
        <v>9906322659.0611725</v>
      </c>
      <c r="AJ80" s="51">
        <v>8454631830.1886902</v>
      </c>
      <c r="AK80" s="51">
        <v>950876120.87745154</v>
      </c>
      <c r="AL80" s="51">
        <v>500814707.99503231</v>
      </c>
      <c r="AM80" s="18">
        <f t="shared" si="38"/>
        <v>1668259635.6549678</v>
      </c>
      <c r="AN80" s="17">
        <v>616133635</v>
      </c>
      <c r="AO80" s="17">
        <v>797844000</v>
      </c>
      <c r="AP80" s="17">
        <v>254282000.65496784</v>
      </c>
      <c r="AQ80" s="18">
        <v>172199960.25088164</v>
      </c>
      <c r="AR80" s="18">
        <f t="shared" si="39"/>
        <v>192567173</v>
      </c>
      <c r="AS80" s="51">
        <v>192567173</v>
      </c>
      <c r="AT80" s="46">
        <v>1037952441.1195</v>
      </c>
      <c r="AU80" s="18">
        <f t="shared" si="40"/>
        <v>160366393</v>
      </c>
      <c r="AV80" s="17">
        <v>160366393</v>
      </c>
      <c r="AW80" s="17">
        <v>0</v>
      </c>
      <c r="AX80" s="18">
        <v>0</v>
      </c>
      <c r="AY80" s="18">
        <f t="shared" si="41"/>
        <v>26066550.117292147</v>
      </c>
      <c r="AZ80" s="51">
        <v>0</v>
      </c>
      <c r="BA80" s="17">
        <v>26066550.117292147</v>
      </c>
      <c r="BB80" s="18">
        <f t="shared" si="27"/>
        <v>40980130.081286602</v>
      </c>
      <c r="BC80" s="17">
        <v>35864075.819385</v>
      </c>
      <c r="BD80" s="17">
        <v>5116054.2619016003</v>
      </c>
      <c r="BE80" s="18">
        <f t="shared" si="42"/>
        <v>0</v>
      </c>
      <c r="BF80" s="51">
        <v>0</v>
      </c>
      <c r="BG80" s="46">
        <v>349791344.85783881</v>
      </c>
      <c r="BH80" s="46">
        <f t="shared" si="43"/>
        <v>0</v>
      </c>
      <c r="BI80" s="51">
        <v>0</v>
      </c>
      <c r="BJ80" s="51">
        <v>0</v>
      </c>
      <c r="BK80" s="46">
        <v>35380790.196285784</v>
      </c>
      <c r="BL80" s="46">
        <f t="shared" si="44"/>
        <v>4347826.0869565215</v>
      </c>
      <c r="BM80" s="51">
        <v>4347826.0869565215</v>
      </c>
      <c r="BN80" s="18">
        <v>395462906.28935385</v>
      </c>
      <c r="BO80" s="18">
        <v>272940619.00005752</v>
      </c>
      <c r="BP80" s="18">
        <v>6255237.1666450398</v>
      </c>
      <c r="BQ80" s="18">
        <f t="shared" si="45"/>
        <v>0</v>
      </c>
      <c r="BR80" s="51">
        <v>0</v>
      </c>
      <c r="BS80" s="9">
        <f t="shared" si="46"/>
        <v>18271509520.781391</v>
      </c>
      <c r="BT80" s="19">
        <f>SUM(C80,H80,AC80,AI80,AT80,)</f>
        <v>12403334041.572495</v>
      </c>
      <c r="BU80" s="19">
        <f>SUM(C80,H80)</f>
        <v>1130373159.3208599</v>
      </c>
      <c r="BV80" s="19">
        <f>SUM(AC80,AI80,AT80)</f>
        <v>11272960882.251635</v>
      </c>
      <c r="BW80" s="11">
        <f t="shared" si="47"/>
        <v>3218464704.7676158</v>
      </c>
      <c r="BX80" s="20">
        <f>SUM(E80,K80)</f>
        <v>605304050.10138786</v>
      </c>
      <c r="BY80" s="20">
        <f>SUM(AD80,AM80,AU80,BB80,BK80)</f>
        <v>1938501892.2101715</v>
      </c>
      <c r="BZ80" s="20">
        <f t="shared" si="48"/>
        <v>0</v>
      </c>
      <c r="CA80" s="12">
        <f t="shared" si="49"/>
        <v>2623644224.3239918</v>
      </c>
      <c r="CB80" s="21">
        <f>SUM(N80,Z80:AB80)</f>
        <v>1362182167.1900995</v>
      </c>
      <c r="CC80" s="21">
        <f>SUM(AE80,AF80,AQ80,AX80,BG80)</f>
        <v>1064547058.0469358</v>
      </c>
      <c r="CD80" s="21">
        <f>SUM(BL80,AG80,AR80,AZ80,BH80,BQ80)</f>
        <v>196914999.08695653</v>
      </c>
      <c r="CE80" s="95">
        <f>Y80+BA80</f>
        <v>26066550.117292147</v>
      </c>
      <c r="CF80" s="1"/>
    </row>
    <row r="81" spans="1:84">
      <c r="A81" s="17">
        <v>579</v>
      </c>
      <c r="B81" s="17" t="s">
        <v>94</v>
      </c>
      <c r="C81" s="18">
        <f t="shared" si="28"/>
        <v>1038889015.4403</v>
      </c>
      <c r="D81" s="51">
        <v>1038889015.4403</v>
      </c>
      <c r="E81" s="18">
        <f t="shared" si="29"/>
        <v>699996154.71210599</v>
      </c>
      <c r="F81" s="17">
        <v>514339618.44230604</v>
      </c>
      <c r="G81" s="17">
        <v>185656536.26980001</v>
      </c>
      <c r="H81" s="18">
        <f t="shared" si="30"/>
        <v>154131600.00002</v>
      </c>
      <c r="I81" s="51">
        <v>0</v>
      </c>
      <c r="J81" s="51">
        <v>154131600.00002</v>
      </c>
      <c r="K81" s="18">
        <f t="shared" si="31"/>
        <v>46306622.799089067</v>
      </c>
      <c r="L81" s="17">
        <v>0</v>
      </c>
      <c r="M81" s="17">
        <v>46306622.799089067</v>
      </c>
      <c r="N81" s="18">
        <f t="shared" si="32"/>
        <v>1512881393.5163207</v>
      </c>
      <c r="O81" s="18">
        <f t="shared" si="33"/>
        <v>1512881393.5163207</v>
      </c>
      <c r="P81" s="17">
        <v>586432926.40423727</v>
      </c>
      <c r="Q81" s="17">
        <v>926448467.11208355</v>
      </c>
      <c r="R81" s="18">
        <f t="shared" si="34"/>
        <v>0</v>
      </c>
      <c r="S81" s="17">
        <v>0</v>
      </c>
      <c r="T81" s="17">
        <v>0</v>
      </c>
      <c r="U81" s="18">
        <f t="shared" si="35"/>
        <v>0</v>
      </c>
      <c r="V81" s="17">
        <v>0</v>
      </c>
      <c r="W81" s="17">
        <v>0</v>
      </c>
      <c r="X81" s="18">
        <f t="shared" si="36"/>
        <v>20656428.065099999</v>
      </c>
      <c r="Y81" s="17">
        <v>0</v>
      </c>
      <c r="Z81" s="17">
        <v>0</v>
      </c>
      <c r="AA81" s="17">
        <v>0</v>
      </c>
      <c r="AB81" s="17">
        <v>20656428.065099999</v>
      </c>
      <c r="AC81" s="18">
        <v>303749844.71111053</v>
      </c>
      <c r="AD81" s="18">
        <v>33820271.82885915</v>
      </c>
      <c r="AE81" s="18">
        <v>26239283.98103245</v>
      </c>
      <c r="AF81" s="18">
        <v>0</v>
      </c>
      <c r="AG81" s="46">
        <f t="shared" si="37"/>
        <v>0</v>
      </c>
      <c r="AH81" s="51">
        <v>0</v>
      </c>
      <c r="AI81" s="18">
        <f t="shared" si="26"/>
        <v>6177729300.0205936</v>
      </c>
      <c r="AJ81" s="51">
        <v>5247976255.9418268</v>
      </c>
      <c r="AK81" s="51">
        <v>929753044.07876706</v>
      </c>
      <c r="AL81" s="51">
        <v>0</v>
      </c>
      <c r="AM81" s="18">
        <f t="shared" si="38"/>
        <v>1236629082</v>
      </c>
      <c r="AN81" s="17">
        <v>512018082</v>
      </c>
      <c r="AO81" s="17">
        <v>724611000</v>
      </c>
      <c r="AP81" s="17">
        <v>0</v>
      </c>
      <c r="AQ81" s="18">
        <v>202675199.55457538</v>
      </c>
      <c r="AR81" s="18">
        <f t="shared" si="39"/>
        <v>0</v>
      </c>
      <c r="AS81" s="51">
        <v>0</v>
      </c>
      <c r="AT81" s="46">
        <v>2105457949.1575999</v>
      </c>
      <c r="AU81" s="18">
        <f t="shared" si="40"/>
        <v>278638146.80519301</v>
      </c>
      <c r="AV81" s="17">
        <v>146004544.04620856</v>
      </c>
      <c r="AW81" s="17">
        <v>132633602.75898443</v>
      </c>
      <c r="AX81" s="18">
        <v>0</v>
      </c>
      <c r="AY81" s="18">
        <f t="shared" si="41"/>
        <v>416136256.33952606</v>
      </c>
      <c r="AZ81" s="51">
        <v>399999999.99995494</v>
      </c>
      <c r="BA81" s="17">
        <v>16136256.33957109</v>
      </c>
      <c r="BB81" s="18">
        <f>SUM(BC81:BD81)</f>
        <v>40026092.298309505</v>
      </c>
      <c r="BC81" s="17">
        <v>34505759.922480002</v>
      </c>
      <c r="BD81" s="17">
        <v>5520332.3758295001</v>
      </c>
      <c r="BE81" s="18">
        <f t="shared" si="42"/>
        <v>0</v>
      </c>
      <c r="BF81" s="51">
        <v>0</v>
      </c>
      <c r="BG81" s="46">
        <v>503654794.06947041</v>
      </c>
      <c r="BH81" s="46">
        <f t="shared" si="43"/>
        <v>22000000</v>
      </c>
      <c r="BI81" s="51">
        <v>0</v>
      </c>
      <c r="BJ81" s="51">
        <v>22000000</v>
      </c>
      <c r="BK81" s="46">
        <v>50352029.90946012</v>
      </c>
      <c r="BL81" s="46">
        <f t="shared" si="44"/>
        <v>4347826.0869565215</v>
      </c>
      <c r="BM81" s="51">
        <v>4347826.0869565215</v>
      </c>
      <c r="BN81" s="18">
        <v>528982515.19088465</v>
      </c>
      <c r="BO81" s="18">
        <v>213957856.99988425</v>
      </c>
      <c r="BP81" s="18">
        <v>0</v>
      </c>
      <c r="BQ81" s="18">
        <f t="shared" si="45"/>
        <v>0</v>
      </c>
      <c r="BR81" s="51">
        <v>0</v>
      </c>
      <c r="BS81" s="9">
        <f t="shared" si="46"/>
        <v>15617257663.486391</v>
      </c>
      <c r="BT81" s="19">
        <f>SUM(C81,H81,AC81,AI81,AT81,)</f>
        <v>9779957709.3296242</v>
      </c>
      <c r="BU81" s="19">
        <f>SUM(C81,H81)</f>
        <v>1193020615.44032</v>
      </c>
      <c r="BV81" s="19">
        <f>SUM(AC81,AI81,AT81)</f>
        <v>8586937093.8893032</v>
      </c>
      <c r="BW81" s="11">
        <f t="shared" si="47"/>
        <v>3128708772.5437856</v>
      </c>
      <c r="BX81" s="20">
        <f>SUM(E81,K81)</f>
        <v>746302777.51119506</v>
      </c>
      <c r="BY81" s="20">
        <f>SUM(AD81,AM81,AU81,BB81,BK81)</f>
        <v>1639465622.8418217</v>
      </c>
      <c r="BZ81" s="20">
        <f t="shared" si="48"/>
        <v>0</v>
      </c>
      <c r="CA81" s="12">
        <f t="shared" si="49"/>
        <v>2692454925.2734098</v>
      </c>
      <c r="CB81" s="21">
        <f>SUM(N81,Z81:AB81)</f>
        <v>1533537821.5814207</v>
      </c>
      <c r="CC81" s="21">
        <f>SUM(AE81,AF81,AQ81,AX81,BG81)</f>
        <v>732569277.60507822</v>
      </c>
      <c r="CD81" s="21">
        <f>SUM(BL81,AG81,AR81,AZ81,BH81,BQ81)</f>
        <v>426347826.08691144</v>
      </c>
      <c r="CE81" s="95">
        <f>Y81+BA81</f>
        <v>16136256.33957109</v>
      </c>
      <c r="CF81" s="1"/>
    </row>
    <row r="82" spans="1:84">
      <c r="A82" s="17">
        <v>580</v>
      </c>
      <c r="B82" s="17" t="s">
        <v>95</v>
      </c>
      <c r="C82" s="18">
        <f t="shared" si="28"/>
        <v>1118928819.7209001</v>
      </c>
      <c r="D82" s="51">
        <v>1118928819.7209001</v>
      </c>
      <c r="E82" s="18">
        <f t="shared" si="29"/>
        <v>412725117.87731004</v>
      </c>
      <c r="F82" s="17">
        <v>345390465.00871003</v>
      </c>
      <c r="G82" s="17">
        <v>67334652.868599996</v>
      </c>
      <c r="H82" s="18">
        <f t="shared" si="30"/>
        <v>137889383.99991</v>
      </c>
      <c r="I82" s="51">
        <v>0</v>
      </c>
      <c r="J82" s="51">
        <v>137889383.99991</v>
      </c>
      <c r="K82" s="18">
        <f t="shared" si="31"/>
        <v>70955755.051768452</v>
      </c>
      <c r="L82" s="17">
        <v>0</v>
      </c>
      <c r="M82" s="17">
        <v>70955755.051768452</v>
      </c>
      <c r="N82" s="18">
        <f t="shared" si="32"/>
        <v>94118251.99170129</v>
      </c>
      <c r="O82" s="18">
        <f t="shared" si="33"/>
        <v>0</v>
      </c>
      <c r="P82" s="17">
        <v>0</v>
      </c>
      <c r="Q82" s="17">
        <v>0</v>
      </c>
      <c r="R82" s="18">
        <f t="shared" si="34"/>
        <v>0</v>
      </c>
      <c r="S82" s="17">
        <v>0</v>
      </c>
      <c r="T82" s="17">
        <v>0</v>
      </c>
      <c r="U82" s="18">
        <f t="shared" si="35"/>
        <v>94118251.99170129</v>
      </c>
      <c r="V82" s="17">
        <v>44540286.316156343</v>
      </c>
      <c r="W82" s="17">
        <v>49577965.675544947</v>
      </c>
      <c r="X82" s="18">
        <f t="shared" si="36"/>
        <v>32185390.325219996</v>
      </c>
      <c r="Y82" s="17">
        <v>0</v>
      </c>
      <c r="Z82" s="17">
        <v>0</v>
      </c>
      <c r="AA82" s="17">
        <v>0</v>
      </c>
      <c r="AB82" s="17">
        <v>32185390.325219996</v>
      </c>
      <c r="AC82" s="18">
        <v>335144249.9910022</v>
      </c>
      <c r="AD82" s="18">
        <v>19757638.017508596</v>
      </c>
      <c r="AE82" s="18">
        <v>14135394.98978197</v>
      </c>
      <c r="AF82" s="18">
        <v>0</v>
      </c>
      <c r="AG82" s="46">
        <f t="shared" si="37"/>
        <v>0</v>
      </c>
      <c r="AH82" s="51">
        <v>0</v>
      </c>
      <c r="AI82" s="18">
        <f t="shared" si="26"/>
        <v>3460793458.7760286</v>
      </c>
      <c r="AJ82" s="51">
        <v>2421102883.7797694</v>
      </c>
      <c r="AK82" s="51">
        <v>726132914.99936557</v>
      </c>
      <c r="AL82" s="51">
        <v>313557659.99689364</v>
      </c>
      <c r="AM82" s="18">
        <f t="shared" si="38"/>
        <v>731679885.34586763</v>
      </c>
      <c r="AN82" s="17">
        <v>219323885</v>
      </c>
      <c r="AO82" s="17">
        <v>378156000</v>
      </c>
      <c r="AP82" s="17">
        <v>134200000.3458676</v>
      </c>
      <c r="AQ82" s="18">
        <v>105512298.6533491</v>
      </c>
      <c r="AR82" s="18">
        <f t="shared" si="39"/>
        <v>0</v>
      </c>
      <c r="AS82" s="51">
        <v>0</v>
      </c>
      <c r="AT82" s="46">
        <v>2464116589.6785998</v>
      </c>
      <c r="AU82" s="18">
        <f t="shared" si="40"/>
        <v>234295777</v>
      </c>
      <c r="AV82" s="17">
        <v>105039402</v>
      </c>
      <c r="AW82" s="17">
        <v>129256375</v>
      </c>
      <c r="AX82" s="18">
        <v>0</v>
      </c>
      <c r="AY82" s="18">
        <f t="shared" si="41"/>
        <v>0</v>
      </c>
      <c r="AZ82" s="51">
        <v>0</v>
      </c>
      <c r="BA82" s="17">
        <v>0</v>
      </c>
      <c r="BB82" s="18">
        <f t="shared" si="27"/>
        <v>36952447.403346106</v>
      </c>
      <c r="BC82" s="17">
        <v>34698510.785340004</v>
      </c>
      <c r="BD82" s="17">
        <v>2253936.6180060999</v>
      </c>
      <c r="BE82" s="18">
        <f t="shared" si="42"/>
        <v>0</v>
      </c>
      <c r="BF82" s="51">
        <v>0</v>
      </c>
      <c r="BG82" s="46">
        <v>386425828.45907599</v>
      </c>
      <c r="BH82" s="46">
        <f t="shared" si="43"/>
        <v>22000000</v>
      </c>
      <c r="BI82" s="51">
        <v>0</v>
      </c>
      <c r="BJ82" s="51">
        <v>22000000</v>
      </c>
      <c r="BK82" s="46">
        <v>21438145.380234886</v>
      </c>
      <c r="BL82" s="46">
        <f t="shared" si="44"/>
        <v>4347826.0869565215</v>
      </c>
      <c r="BM82" s="51">
        <v>4347826.0869565215</v>
      </c>
      <c r="BN82" s="18">
        <v>44834693.318345591</v>
      </c>
      <c r="BO82" s="18">
        <v>90548991.999817178</v>
      </c>
      <c r="BP82" s="18">
        <v>17855922.475856923</v>
      </c>
      <c r="BQ82" s="18">
        <f t="shared" si="45"/>
        <v>430000000</v>
      </c>
      <c r="BR82" s="51">
        <v>430000000</v>
      </c>
      <c r="BS82" s="9">
        <f t="shared" si="46"/>
        <v>10286641866.542582</v>
      </c>
      <c r="BT82" s="19">
        <f>SUM(C82,H82,AC82,AI82,AT82,)</f>
        <v>7516872502.166441</v>
      </c>
      <c r="BU82" s="19">
        <f>SUM(C82,H82)</f>
        <v>1256818203.7208099</v>
      </c>
      <c r="BV82" s="19">
        <f>SUM(AC82,AI82,AT82)</f>
        <v>6260054298.445631</v>
      </c>
      <c r="BW82" s="11">
        <f t="shared" si="47"/>
        <v>1681044373.8700554</v>
      </c>
      <c r="BX82" s="20">
        <f>SUM(E82,K82)</f>
        <v>483680872.92907846</v>
      </c>
      <c r="BY82" s="20">
        <f>SUM(AD82,AM82,AU82,BB82,BK82)</f>
        <v>1044123893.1469572</v>
      </c>
      <c r="BZ82" s="20">
        <f t="shared" si="48"/>
        <v>0</v>
      </c>
      <c r="CA82" s="12">
        <f t="shared" si="49"/>
        <v>1088724990.5060849</v>
      </c>
      <c r="CB82" s="21">
        <f>SUM(N82,Z82:AB82)</f>
        <v>126303642.31692129</v>
      </c>
      <c r="CC82" s="21">
        <f>SUM(AE82,AF82,AQ82,AX82,BG82)</f>
        <v>506073522.10220706</v>
      </c>
      <c r="CD82" s="21">
        <f>SUM(BL82,AG82,AR82,AZ82,BH82,BQ82)</f>
        <v>456347826.0869565</v>
      </c>
      <c r="CE82" s="95">
        <f>Y82+BA82</f>
        <v>0</v>
      </c>
      <c r="CF82" s="1"/>
    </row>
    <row r="83" spans="1:84">
      <c r="A83" s="17">
        <v>581</v>
      </c>
      <c r="B83" s="17" t="s">
        <v>96</v>
      </c>
      <c r="C83" s="18">
        <f t="shared" si="28"/>
        <v>653020697.28103995</v>
      </c>
      <c r="D83" s="51">
        <v>653020697.28103995</v>
      </c>
      <c r="E83" s="18">
        <f t="shared" si="29"/>
        <v>466397719.65042204</v>
      </c>
      <c r="F83" s="17">
        <v>398162909.72182202</v>
      </c>
      <c r="G83" s="17">
        <v>68234809.928599998</v>
      </c>
      <c r="H83" s="18">
        <f t="shared" si="30"/>
        <v>85303470</v>
      </c>
      <c r="I83" s="51">
        <v>0</v>
      </c>
      <c r="J83" s="51">
        <v>85303470</v>
      </c>
      <c r="K83" s="18">
        <f t="shared" si="31"/>
        <v>64969537.219034925</v>
      </c>
      <c r="L83" s="17">
        <v>0</v>
      </c>
      <c r="M83" s="17">
        <v>64969537.219034925</v>
      </c>
      <c r="N83" s="18">
        <f t="shared" si="32"/>
        <v>1174451739.2358022</v>
      </c>
      <c r="O83" s="18">
        <f t="shared" si="33"/>
        <v>1174451739.2358022</v>
      </c>
      <c r="P83" s="17">
        <v>536171762.07636732</v>
      </c>
      <c r="Q83" s="17">
        <v>638279977.15943491</v>
      </c>
      <c r="R83" s="18">
        <f t="shared" si="34"/>
        <v>0</v>
      </c>
      <c r="S83" s="17">
        <v>0</v>
      </c>
      <c r="T83" s="17">
        <v>0</v>
      </c>
      <c r="U83" s="18">
        <f t="shared" si="35"/>
        <v>0</v>
      </c>
      <c r="V83" s="17">
        <v>0</v>
      </c>
      <c r="W83" s="17">
        <v>0</v>
      </c>
      <c r="X83" s="18">
        <f t="shared" si="36"/>
        <v>41849362.26348</v>
      </c>
      <c r="Y83" s="17">
        <v>0</v>
      </c>
      <c r="Z83" s="17">
        <v>0</v>
      </c>
      <c r="AA83" s="17">
        <v>0</v>
      </c>
      <c r="AB83" s="17">
        <v>41849362.26348</v>
      </c>
      <c r="AC83" s="18">
        <v>275927067.91107959</v>
      </c>
      <c r="AD83" s="18">
        <v>31821923.209165018</v>
      </c>
      <c r="AE83" s="18">
        <v>30184893.978180293</v>
      </c>
      <c r="AF83" s="18">
        <v>0</v>
      </c>
      <c r="AG83" s="46">
        <f t="shared" si="37"/>
        <v>0</v>
      </c>
      <c r="AH83" s="51">
        <v>0</v>
      </c>
      <c r="AI83" s="18">
        <f t="shared" si="26"/>
        <v>1065878190.8833127</v>
      </c>
      <c r="AJ83" s="51">
        <v>766383465.8354944</v>
      </c>
      <c r="AK83" s="51">
        <v>299494725.0478183</v>
      </c>
      <c r="AL83" s="51">
        <v>0</v>
      </c>
      <c r="AM83" s="18">
        <f t="shared" si="38"/>
        <v>85207796</v>
      </c>
      <c r="AN83" s="17">
        <v>51331796</v>
      </c>
      <c r="AO83" s="17">
        <v>33876000</v>
      </c>
      <c r="AP83" s="17">
        <v>0</v>
      </c>
      <c r="AQ83" s="18">
        <v>153002889.89358175</v>
      </c>
      <c r="AR83" s="18">
        <f t="shared" si="39"/>
        <v>0</v>
      </c>
      <c r="AS83" s="51">
        <v>0</v>
      </c>
      <c r="AT83" s="46">
        <v>426636913.56355</v>
      </c>
      <c r="AU83" s="18">
        <f t="shared" si="40"/>
        <v>317628375.42755073</v>
      </c>
      <c r="AV83" s="17">
        <v>115945208.42755075</v>
      </c>
      <c r="AW83" s="17">
        <v>201683167</v>
      </c>
      <c r="AX83" s="18">
        <v>0</v>
      </c>
      <c r="AY83" s="18">
        <f t="shared" si="41"/>
        <v>36665155.87956395</v>
      </c>
      <c r="AZ83" s="51">
        <v>0</v>
      </c>
      <c r="BA83" s="17">
        <v>36665155.87956395</v>
      </c>
      <c r="BB83" s="18">
        <f t="shared" si="27"/>
        <v>44415256.495308004</v>
      </c>
      <c r="BC83" s="17">
        <v>40552813.010430001</v>
      </c>
      <c r="BD83" s="17">
        <v>3862443.4848780003</v>
      </c>
      <c r="BE83" s="18">
        <f t="shared" si="42"/>
        <v>0</v>
      </c>
      <c r="BF83" s="51">
        <v>0</v>
      </c>
      <c r="BG83" s="46">
        <v>509499076.13032961</v>
      </c>
      <c r="BH83" s="46">
        <f t="shared" si="43"/>
        <v>22000000</v>
      </c>
      <c r="BI83" s="51">
        <v>0</v>
      </c>
      <c r="BJ83" s="51">
        <v>22000000</v>
      </c>
      <c r="BK83" s="46">
        <v>23381689.945906721</v>
      </c>
      <c r="BL83" s="46">
        <f t="shared" si="44"/>
        <v>4347826.0869565215</v>
      </c>
      <c r="BM83" s="51">
        <v>4347826.0869565215</v>
      </c>
      <c r="BN83" s="18">
        <v>44624081.395871453</v>
      </c>
      <c r="BO83" s="18">
        <v>34578921.000189543</v>
      </c>
      <c r="BP83" s="18">
        <v>0</v>
      </c>
      <c r="BQ83" s="18">
        <f t="shared" si="45"/>
        <v>0</v>
      </c>
      <c r="BR83" s="51">
        <v>0</v>
      </c>
      <c r="BS83" s="9">
        <f t="shared" si="46"/>
        <v>5591792583.450325</v>
      </c>
      <c r="BT83" s="19">
        <f>SUM(C83,H83,AC83,AI83,AT83,)</f>
        <v>2506766339.6389823</v>
      </c>
      <c r="BU83" s="19">
        <f>SUM(C83,H83)</f>
        <v>738324167.28103995</v>
      </c>
      <c r="BV83" s="19">
        <f>SUM(AC83,AI83,AT83)</f>
        <v>1768442172.3579423</v>
      </c>
      <c r="BW83" s="11">
        <f t="shared" si="47"/>
        <v>1113025300.3434484</v>
      </c>
      <c r="BX83" s="20">
        <f>SUM(E83,K83)</f>
        <v>531367256.86945695</v>
      </c>
      <c r="BY83" s="20">
        <f>SUM(AD83,AM83,AU83,BB83,BK83)</f>
        <v>502455041.07793045</v>
      </c>
      <c r="BZ83" s="20">
        <f t="shared" si="48"/>
        <v>0</v>
      </c>
      <c r="CA83" s="12">
        <f t="shared" si="49"/>
        <v>1935335787.5883303</v>
      </c>
      <c r="CB83" s="21">
        <f>SUM(N83,Z83:AB83)</f>
        <v>1216301101.4992821</v>
      </c>
      <c r="CC83" s="21">
        <f>SUM(AE83,AF83,AQ83,AX83,BG83)</f>
        <v>692686860.00209165</v>
      </c>
      <c r="CD83" s="21">
        <f>SUM(BL83,AG83,AR83,AZ83,BH83,BQ83)</f>
        <v>26347826.086956523</v>
      </c>
      <c r="CE83" s="95">
        <f>Y83+BA83</f>
        <v>36665155.87956395</v>
      </c>
      <c r="CF83" s="1"/>
    </row>
    <row r="84" spans="1:84">
      <c r="A84" s="17">
        <v>582</v>
      </c>
      <c r="B84" s="17" t="s">
        <v>97</v>
      </c>
      <c r="C84" s="18">
        <f t="shared" si="28"/>
        <v>1171867510.9207001</v>
      </c>
      <c r="D84" s="51">
        <v>1171867510.9207001</v>
      </c>
      <c r="E84" s="18">
        <f t="shared" si="29"/>
        <v>666666115.31770897</v>
      </c>
      <c r="F84" s="17">
        <v>506326365.50090903</v>
      </c>
      <c r="G84" s="17">
        <v>160339749.8168</v>
      </c>
      <c r="H84" s="18">
        <f t="shared" si="30"/>
        <v>599999999.99997997</v>
      </c>
      <c r="I84" s="51">
        <v>0</v>
      </c>
      <c r="J84" s="51">
        <v>599999999.99997997</v>
      </c>
      <c r="K84" s="18">
        <f t="shared" si="31"/>
        <v>135221031.3493053</v>
      </c>
      <c r="L84" s="17">
        <v>0</v>
      </c>
      <c r="M84" s="17">
        <v>135221031.3493053</v>
      </c>
      <c r="N84" s="18">
        <f t="shared" si="32"/>
        <v>188243006.04783672</v>
      </c>
      <c r="O84" s="18">
        <f t="shared" si="33"/>
        <v>0</v>
      </c>
      <c r="P84" s="17">
        <v>0</v>
      </c>
      <c r="Q84" s="17">
        <v>0</v>
      </c>
      <c r="R84" s="18">
        <f t="shared" si="34"/>
        <v>0</v>
      </c>
      <c r="S84" s="17">
        <v>0</v>
      </c>
      <c r="T84" s="17">
        <v>0</v>
      </c>
      <c r="U84" s="18">
        <f t="shared" si="35"/>
        <v>188243006.04783672</v>
      </c>
      <c r="V84" s="17">
        <v>82285343.584037751</v>
      </c>
      <c r="W84" s="17">
        <v>105957662.46379898</v>
      </c>
      <c r="X84" s="18">
        <f t="shared" si="36"/>
        <v>58744577.07186</v>
      </c>
      <c r="Y84" s="17">
        <v>0</v>
      </c>
      <c r="Z84" s="17">
        <v>0</v>
      </c>
      <c r="AA84" s="17">
        <v>0</v>
      </c>
      <c r="AB84" s="17">
        <v>58744577.07186</v>
      </c>
      <c r="AC84" s="18">
        <v>445297779.3502385</v>
      </c>
      <c r="AD84" s="18">
        <v>49053722.010295704</v>
      </c>
      <c r="AE84" s="18">
        <v>48074281.965248622</v>
      </c>
      <c r="AF84" s="18">
        <v>0</v>
      </c>
      <c r="AG84" s="46">
        <f t="shared" si="37"/>
        <v>0</v>
      </c>
      <c r="AH84" s="51">
        <v>0</v>
      </c>
      <c r="AI84" s="18">
        <f t="shared" si="26"/>
        <v>5682375378.1620674</v>
      </c>
      <c r="AJ84" s="51">
        <v>4311808348.0067415</v>
      </c>
      <c r="AK84" s="51">
        <v>1156582178.1575427</v>
      </c>
      <c r="AL84" s="51">
        <v>213984851.99778408</v>
      </c>
      <c r="AM84" s="18">
        <f t="shared" si="38"/>
        <v>1749748758.4681525</v>
      </c>
      <c r="AN84" s="17">
        <v>429468906</v>
      </c>
      <c r="AO84" s="17">
        <v>1138611852</v>
      </c>
      <c r="AP84" s="17">
        <v>181668000.46815249</v>
      </c>
      <c r="AQ84" s="18">
        <v>242133883.81019416</v>
      </c>
      <c r="AR84" s="18">
        <f t="shared" si="39"/>
        <v>0</v>
      </c>
      <c r="AS84" s="51">
        <v>0</v>
      </c>
      <c r="AT84" s="46">
        <v>2267369362.7586002</v>
      </c>
      <c r="AU84" s="18">
        <f t="shared" si="40"/>
        <v>633563477.64623809</v>
      </c>
      <c r="AV84" s="17">
        <v>177417128.64623809</v>
      </c>
      <c r="AW84" s="17">
        <v>456146349</v>
      </c>
      <c r="AX84" s="18">
        <v>0</v>
      </c>
      <c r="AY84" s="18">
        <f t="shared" si="41"/>
        <v>0</v>
      </c>
      <c r="AZ84" s="51">
        <v>0</v>
      </c>
      <c r="BA84" s="17">
        <v>0</v>
      </c>
      <c r="BB84" s="18">
        <f t="shared" si="27"/>
        <v>43404600.123653695</v>
      </c>
      <c r="BC84" s="17">
        <v>36815884.487774998</v>
      </c>
      <c r="BD84" s="17">
        <v>6588715.6358787008</v>
      </c>
      <c r="BE84" s="18">
        <f t="shared" si="42"/>
        <v>0</v>
      </c>
      <c r="BF84" s="51">
        <v>0</v>
      </c>
      <c r="BG84" s="46">
        <v>335181404.00266761</v>
      </c>
      <c r="BH84" s="46">
        <f t="shared" si="43"/>
        <v>22000000</v>
      </c>
      <c r="BI84" s="51">
        <v>0</v>
      </c>
      <c r="BJ84" s="51">
        <v>22000000</v>
      </c>
      <c r="BK84" s="46">
        <v>53084504.842708595</v>
      </c>
      <c r="BL84" s="46">
        <f t="shared" si="44"/>
        <v>4347826.0869565215</v>
      </c>
      <c r="BM84" s="51">
        <v>4347826.0869565215</v>
      </c>
      <c r="BN84" s="18">
        <v>198056842.68648535</v>
      </c>
      <c r="BO84" s="18">
        <v>407690276.00000143</v>
      </c>
      <c r="BP84" s="18">
        <v>273140945.70301586</v>
      </c>
      <c r="BQ84" s="18">
        <f t="shared" si="45"/>
        <v>200000000</v>
      </c>
      <c r="BR84" s="51">
        <v>200000000</v>
      </c>
      <c r="BS84" s="9">
        <f t="shared" si="46"/>
        <v>15475265284.323915</v>
      </c>
      <c r="BT84" s="19">
        <f>SUM(C84,H84,AC84,AI84,AT84,)</f>
        <v>10166910031.191586</v>
      </c>
      <c r="BU84" s="19">
        <f>SUM(C84,H84)</f>
        <v>1771867510.92068</v>
      </c>
      <c r="BV84" s="19">
        <f>SUM(AC84,AI84,AT84)</f>
        <v>8395042520.2709064</v>
      </c>
      <c r="BW84" s="11">
        <f t="shared" si="47"/>
        <v>4209630274.1475654</v>
      </c>
      <c r="BX84" s="20">
        <f>SUM(E84,K84)</f>
        <v>801887146.66701424</v>
      </c>
      <c r="BY84" s="20">
        <f>SUM(AD84,AM84,AU84,BB84,BK84)</f>
        <v>2528855063.0910487</v>
      </c>
      <c r="BZ84" s="20">
        <f t="shared" si="48"/>
        <v>0</v>
      </c>
      <c r="CA84" s="12">
        <f t="shared" si="49"/>
        <v>1098724978.9847636</v>
      </c>
      <c r="CB84" s="21">
        <f>SUM(N84,Z84:AB84)</f>
        <v>246987583.11969674</v>
      </c>
      <c r="CC84" s="21">
        <f>SUM(AE84,AF84,AQ84,AX84,BG84)</f>
        <v>625389569.77811038</v>
      </c>
      <c r="CD84" s="21">
        <f>SUM(BL84,AG84,AR84,AZ84,BH84,BQ84)</f>
        <v>226347826.08695653</v>
      </c>
      <c r="CE84" s="95">
        <f>Y84+BA84</f>
        <v>0</v>
      </c>
      <c r="CF84" s="1"/>
    </row>
    <row r="85" spans="1:84">
      <c r="A85" s="17">
        <v>583</v>
      </c>
      <c r="B85" s="17" t="s">
        <v>98</v>
      </c>
      <c r="C85" s="18">
        <f t="shared" si="28"/>
        <v>1054619024.2007</v>
      </c>
      <c r="D85" s="51">
        <v>1054619024.2007</v>
      </c>
      <c r="E85" s="18">
        <f t="shared" si="29"/>
        <v>731887069.15981901</v>
      </c>
      <c r="F85" s="17">
        <v>550892019.69581902</v>
      </c>
      <c r="G85" s="17">
        <v>180995049.46399999</v>
      </c>
      <c r="H85" s="18">
        <f t="shared" si="30"/>
        <v>104608619.99996001</v>
      </c>
      <c r="I85" s="51">
        <v>0</v>
      </c>
      <c r="J85" s="51">
        <v>104608619.99996001</v>
      </c>
      <c r="K85" s="18">
        <f t="shared" si="31"/>
        <v>107929453.43078752</v>
      </c>
      <c r="L85" s="17">
        <v>0</v>
      </c>
      <c r="M85" s="17">
        <v>107929453.43078752</v>
      </c>
      <c r="N85" s="18">
        <f t="shared" si="32"/>
        <v>320402475.60441291</v>
      </c>
      <c r="O85" s="18">
        <f t="shared" si="33"/>
        <v>0</v>
      </c>
      <c r="P85" s="17">
        <v>0</v>
      </c>
      <c r="Q85" s="17">
        <v>0</v>
      </c>
      <c r="R85" s="18">
        <f t="shared" si="34"/>
        <v>0</v>
      </c>
      <c r="S85" s="17">
        <v>0</v>
      </c>
      <c r="T85" s="17">
        <v>0</v>
      </c>
      <c r="U85" s="18">
        <f t="shared" si="35"/>
        <v>320402475.60441291</v>
      </c>
      <c r="V85" s="17">
        <v>138448239.12295014</v>
      </c>
      <c r="W85" s="17">
        <v>181954236.48146281</v>
      </c>
      <c r="X85" s="18">
        <f t="shared" si="36"/>
        <v>54544156.753859997</v>
      </c>
      <c r="Y85" s="17">
        <v>0</v>
      </c>
      <c r="Z85" s="17">
        <v>0</v>
      </c>
      <c r="AA85" s="17">
        <v>0</v>
      </c>
      <c r="AB85" s="17">
        <v>54544156.753859997</v>
      </c>
      <c r="AC85" s="18">
        <v>313367246.39112425</v>
      </c>
      <c r="AD85" s="18">
        <v>53499775.614022672</v>
      </c>
      <c r="AE85" s="18">
        <v>50836238.96325209</v>
      </c>
      <c r="AF85" s="18">
        <v>0</v>
      </c>
      <c r="AG85" s="46">
        <f t="shared" si="37"/>
        <v>0</v>
      </c>
      <c r="AH85" s="51">
        <v>0</v>
      </c>
      <c r="AI85" s="18">
        <f t="shared" si="26"/>
        <v>6570843027.9263229</v>
      </c>
      <c r="AJ85" s="51">
        <v>6118444377.4470463</v>
      </c>
      <c r="AK85" s="51">
        <v>452398650.47927648</v>
      </c>
      <c r="AL85" s="51">
        <v>0</v>
      </c>
      <c r="AM85" s="18">
        <f t="shared" si="38"/>
        <v>1662098270</v>
      </c>
      <c r="AN85" s="17">
        <v>639485270</v>
      </c>
      <c r="AO85" s="17">
        <v>1022613000</v>
      </c>
      <c r="AP85" s="17">
        <v>0</v>
      </c>
      <c r="AQ85" s="18">
        <v>295304588.58080387</v>
      </c>
      <c r="AR85" s="18">
        <f t="shared" si="39"/>
        <v>0</v>
      </c>
      <c r="AS85" s="51">
        <v>0</v>
      </c>
      <c r="AT85" s="46">
        <v>1088475741.3598001</v>
      </c>
      <c r="AU85" s="18">
        <f t="shared" si="40"/>
        <v>275702092</v>
      </c>
      <c r="AV85" s="17">
        <v>275702092</v>
      </c>
      <c r="AW85" s="17">
        <v>0</v>
      </c>
      <c r="AX85" s="18">
        <v>0</v>
      </c>
      <c r="AY85" s="18">
        <f t="shared" si="41"/>
        <v>0</v>
      </c>
      <c r="AZ85" s="51">
        <v>0</v>
      </c>
      <c r="BA85" s="17">
        <v>0</v>
      </c>
      <c r="BB85" s="18">
        <f t="shared" si="27"/>
        <v>45955651.225786097</v>
      </c>
      <c r="BC85" s="17">
        <v>37604836.844864994</v>
      </c>
      <c r="BD85" s="17">
        <v>8350814.3809211003</v>
      </c>
      <c r="BE85" s="18">
        <f t="shared" si="42"/>
        <v>0</v>
      </c>
      <c r="BF85" s="51">
        <v>0</v>
      </c>
      <c r="BG85" s="46">
        <v>584665045.61621797</v>
      </c>
      <c r="BH85" s="46">
        <f t="shared" si="43"/>
        <v>22000000</v>
      </c>
      <c r="BI85" s="51">
        <v>0</v>
      </c>
      <c r="BJ85" s="51">
        <v>22000000</v>
      </c>
      <c r="BK85" s="46">
        <v>64738594.875701018</v>
      </c>
      <c r="BL85" s="46">
        <f t="shared" si="44"/>
        <v>4347826.0869565215</v>
      </c>
      <c r="BM85" s="51">
        <v>4347826.0869565215</v>
      </c>
      <c r="BN85" s="18">
        <v>106192706.84588939</v>
      </c>
      <c r="BO85" s="18">
        <v>272420701.99988133</v>
      </c>
      <c r="BP85" s="18">
        <v>32502682.866316468</v>
      </c>
      <c r="BQ85" s="18">
        <f t="shared" si="45"/>
        <v>165000000</v>
      </c>
      <c r="BR85" s="51">
        <v>165000000</v>
      </c>
      <c r="BS85" s="9">
        <f t="shared" si="46"/>
        <v>13981940989.501614</v>
      </c>
      <c r="BT85" s="19">
        <f>SUM(C85,H85,AC85,AI85,AT85,)</f>
        <v>9131913659.8779068</v>
      </c>
      <c r="BU85" s="19">
        <f>SUM(C85,H85)</f>
        <v>1159227644.20066</v>
      </c>
      <c r="BV85" s="19">
        <f>SUM(AC85,AI85,AT85)</f>
        <v>7972686015.677248</v>
      </c>
      <c r="BW85" s="11">
        <f t="shared" si="47"/>
        <v>3352926998.0182033</v>
      </c>
      <c r="BX85" s="20">
        <f>SUM(E85,K85)</f>
        <v>839816522.59060657</v>
      </c>
      <c r="BY85" s="20">
        <f>SUM(AD85,AM85,AU85,BB85,BK85)</f>
        <v>2101994383.7155099</v>
      </c>
      <c r="BZ85" s="20">
        <f t="shared" si="48"/>
        <v>0</v>
      </c>
      <c r="CA85" s="12">
        <f t="shared" si="49"/>
        <v>1497100331.6055033</v>
      </c>
      <c r="CB85" s="21">
        <f>SUM(N85,Z85:AB85)</f>
        <v>374946632.35827291</v>
      </c>
      <c r="CC85" s="21">
        <f>SUM(AE85,AF85,AQ85,AX85,BG85)</f>
        <v>930805873.16027391</v>
      </c>
      <c r="CD85" s="21">
        <f>SUM(BL85,AG85,AR85,AZ85,BH85,BQ85)</f>
        <v>191347826.08695653</v>
      </c>
      <c r="CE85" s="95">
        <f>Y85+BA85</f>
        <v>0</v>
      </c>
      <c r="CF85" s="1"/>
    </row>
    <row r="86" spans="1:84">
      <c r="A86" s="17">
        <v>584</v>
      </c>
      <c r="B86" s="17" t="s">
        <v>99</v>
      </c>
      <c r="C86" s="18">
        <f t="shared" si="28"/>
        <v>1203847550.2021</v>
      </c>
      <c r="D86" s="51">
        <v>1203847550.2021</v>
      </c>
      <c r="E86" s="18">
        <f t="shared" si="29"/>
        <v>744427748.69112194</v>
      </c>
      <c r="F86" s="17">
        <v>554141841.85072196</v>
      </c>
      <c r="G86" s="17">
        <v>190285906.84040001</v>
      </c>
      <c r="H86" s="18">
        <f t="shared" si="30"/>
        <v>238343512.00009999</v>
      </c>
      <c r="I86" s="51">
        <v>0</v>
      </c>
      <c r="J86" s="51">
        <v>238343512.00009999</v>
      </c>
      <c r="K86" s="18">
        <f t="shared" si="31"/>
        <v>96309148.225945905</v>
      </c>
      <c r="L86" s="17">
        <v>0</v>
      </c>
      <c r="M86" s="17">
        <v>96309148.225945905</v>
      </c>
      <c r="N86" s="18">
        <f t="shared" si="32"/>
        <v>690598504.36876965</v>
      </c>
      <c r="O86" s="18">
        <f t="shared" si="33"/>
        <v>0</v>
      </c>
      <c r="P86" s="17">
        <v>0</v>
      </c>
      <c r="Q86" s="17">
        <v>0</v>
      </c>
      <c r="R86" s="18">
        <f t="shared" si="34"/>
        <v>690598504.36876965</v>
      </c>
      <c r="S86" s="17">
        <v>297596691.56689656</v>
      </c>
      <c r="T86" s="17">
        <v>393001812.80187315</v>
      </c>
      <c r="U86" s="18">
        <f t="shared" si="35"/>
        <v>0</v>
      </c>
      <c r="V86" s="17">
        <v>0</v>
      </c>
      <c r="W86" s="17">
        <v>0</v>
      </c>
      <c r="X86" s="18">
        <f t="shared" si="36"/>
        <v>43343541.582840003</v>
      </c>
      <c r="Y86" s="17">
        <v>0</v>
      </c>
      <c r="Z86" s="17">
        <v>0</v>
      </c>
      <c r="AA86" s="17">
        <v>0</v>
      </c>
      <c r="AB86" s="17">
        <v>43343541.582840003</v>
      </c>
      <c r="AC86" s="18">
        <v>295970479.5912599</v>
      </c>
      <c r="AD86" s="18">
        <v>46542946.520603776</v>
      </c>
      <c r="AE86" s="18">
        <v>34448270.975098431</v>
      </c>
      <c r="AF86" s="18">
        <v>0</v>
      </c>
      <c r="AG86" s="46">
        <f t="shared" si="37"/>
        <v>0</v>
      </c>
      <c r="AH86" s="51">
        <v>0</v>
      </c>
      <c r="AI86" s="18">
        <f t="shared" si="26"/>
        <v>4594942009.0992012</v>
      </c>
      <c r="AJ86" s="51">
        <v>3839214762.1400719</v>
      </c>
      <c r="AK86" s="51">
        <v>755727246.95912981</v>
      </c>
      <c r="AL86" s="51">
        <v>0</v>
      </c>
      <c r="AM86" s="18">
        <f t="shared" si="38"/>
        <v>792161250</v>
      </c>
      <c r="AN86" s="17">
        <v>394067250</v>
      </c>
      <c r="AO86" s="17">
        <v>398094000</v>
      </c>
      <c r="AP86" s="17">
        <v>0</v>
      </c>
      <c r="AQ86" s="18">
        <v>258058606.88586342</v>
      </c>
      <c r="AR86" s="18">
        <f t="shared" si="39"/>
        <v>61295053</v>
      </c>
      <c r="AS86" s="51">
        <v>61295053</v>
      </c>
      <c r="AT86" s="46">
        <v>1666936707.7593</v>
      </c>
      <c r="AU86" s="18">
        <f t="shared" si="40"/>
        <v>220929787.23121887</v>
      </c>
      <c r="AV86" s="17">
        <v>220929787.23121887</v>
      </c>
      <c r="AW86" s="17">
        <v>0</v>
      </c>
      <c r="AX86" s="18">
        <v>0</v>
      </c>
      <c r="AY86" s="18">
        <f t="shared" si="41"/>
        <v>0</v>
      </c>
      <c r="AZ86" s="51">
        <v>0</v>
      </c>
      <c r="BA86" s="17">
        <v>0</v>
      </c>
      <c r="BB86" s="18">
        <f t="shared" si="27"/>
        <v>45622967.262865804</v>
      </c>
      <c r="BC86" s="17">
        <v>38228335.519905001</v>
      </c>
      <c r="BD86" s="17">
        <v>7394631.7429608004</v>
      </c>
      <c r="BE86" s="18">
        <f t="shared" si="42"/>
        <v>0</v>
      </c>
      <c r="BF86" s="51">
        <v>0</v>
      </c>
      <c r="BG86" s="46">
        <v>569964276.83284879</v>
      </c>
      <c r="BH86" s="46">
        <f t="shared" si="43"/>
        <v>22000000</v>
      </c>
      <c r="BI86" s="51">
        <v>0</v>
      </c>
      <c r="BJ86" s="51">
        <v>22000000</v>
      </c>
      <c r="BK86" s="46">
        <v>48311936.601865567</v>
      </c>
      <c r="BL86" s="46">
        <f t="shared" si="44"/>
        <v>4347826.0869565215</v>
      </c>
      <c r="BM86" s="51">
        <v>4347826.0869565215</v>
      </c>
      <c r="BN86" s="18">
        <v>87439342.399454415</v>
      </c>
      <c r="BO86" s="18">
        <v>60532567.000157222</v>
      </c>
      <c r="BP86" s="18">
        <v>109154925.90941967</v>
      </c>
      <c r="BQ86" s="18">
        <f t="shared" si="45"/>
        <v>0</v>
      </c>
      <c r="BR86" s="51">
        <v>0</v>
      </c>
      <c r="BS86" s="9">
        <f t="shared" si="46"/>
        <v>11935528958.22699</v>
      </c>
      <c r="BT86" s="19">
        <f>SUM(C86,H86,AC86,AI86,AT86,)</f>
        <v>8000040258.6519613</v>
      </c>
      <c r="BU86" s="19">
        <f>SUM(C86,H86)</f>
        <v>1442191062.2021999</v>
      </c>
      <c r="BV86" s="19">
        <f>SUM(AC86,AI86,AT86)</f>
        <v>6557849196.4497614</v>
      </c>
      <c r="BW86" s="11">
        <f t="shared" si="47"/>
        <v>2251432619.8426528</v>
      </c>
      <c r="BX86" s="20">
        <f>SUM(E86,K86)</f>
        <v>840736896.91706789</v>
      </c>
      <c r="BY86" s="20">
        <f>SUM(AD86,AM86,AU86,BB86,BK86)</f>
        <v>1153568887.616554</v>
      </c>
      <c r="BZ86" s="20">
        <f t="shared" si="48"/>
        <v>0</v>
      </c>
      <c r="CA86" s="12">
        <f t="shared" si="49"/>
        <v>1684056079.7323768</v>
      </c>
      <c r="CB86" s="21">
        <f>SUM(N86,Z86:AB86)</f>
        <v>733942045.95160961</v>
      </c>
      <c r="CC86" s="21">
        <f>SUM(AE86,AF86,AQ86,AX86,BG86)</f>
        <v>862471154.6938107</v>
      </c>
      <c r="CD86" s="21">
        <f>SUM(BL86,AG86,AR86,AZ86,BH86,BQ86)</f>
        <v>87642879.086956531</v>
      </c>
      <c r="CE86" s="95">
        <f>Y86+BA86</f>
        <v>0</v>
      </c>
      <c r="CF86" s="1"/>
    </row>
    <row r="87" spans="1:84">
      <c r="A87" s="17">
        <v>585</v>
      </c>
      <c r="B87" s="17" t="s">
        <v>100</v>
      </c>
      <c r="C87" s="18">
        <f t="shared" si="28"/>
        <v>1109193810.961</v>
      </c>
      <c r="D87" s="51">
        <v>1109193810.961</v>
      </c>
      <c r="E87" s="18">
        <f t="shared" si="29"/>
        <v>572378352.57035398</v>
      </c>
      <c r="F87" s="17">
        <v>467880246.13015401</v>
      </c>
      <c r="G87" s="17">
        <v>104498106.44019999</v>
      </c>
      <c r="H87" s="18">
        <f t="shared" si="30"/>
        <v>42795648.000028998</v>
      </c>
      <c r="I87" s="51">
        <v>0</v>
      </c>
      <c r="J87" s="51">
        <v>42795648.000028998</v>
      </c>
      <c r="K87" s="18">
        <f t="shared" si="31"/>
        <v>103881420.34239434</v>
      </c>
      <c r="L87" s="17">
        <v>0</v>
      </c>
      <c r="M87" s="17">
        <v>103881420.34239434</v>
      </c>
      <c r="N87" s="18">
        <f t="shared" si="32"/>
        <v>1220041270.6669083</v>
      </c>
      <c r="O87" s="18">
        <f t="shared" si="33"/>
        <v>1220041270.6669083</v>
      </c>
      <c r="P87" s="17">
        <v>505501491.5786109</v>
      </c>
      <c r="Q87" s="17">
        <v>714539779.08829725</v>
      </c>
      <c r="R87" s="18">
        <f t="shared" si="34"/>
        <v>0</v>
      </c>
      <c r="S87" s="17">
        <v>0</v>
      </c>
      <c r="T87" s="17">
        <v>0</v>
      </c>
      <c r="U87" s="18">
        <f t="shared" si="35"/>
        <v>0</v>
      </c>
      <c r="V87" s="17">
        <v>0</v>
      </c>
      <c r="W87" s="17">
        <v>0</v>
      </c>
      <c r="X87" s="18">
        <f t="shared" si="36"/>
        <v>59691552.688200004</v>
      </c>
      <c r="Y87" s="17">
        <v>0</v>
      </c>
      <c r="Z87" s="17">
        <v>0</v>
      </c>
      <c r="AA87" s="17">
        <v>0</v>
      </c>
      <c r="AB87" s="17">
        <v>59691552.688200004</v>
      </c>
      <c r="AC87" s="18">
        <v>181652173.91184554</v>
      </c>
      <c r="AD87" s="18">
        <v>49951401.872478165</v>
      </c>
      <c r="AE87" s="18">
        <v>48681896.964809395</v>
      </c>
      <c r="AF87" s="18">
        <v>403776807.49270391</v>
      </c>
      <c r="AG87" s="46">
        <f t="shared" si="37"/>
        <v>0</v>
      </c>
      <c r="AH87" s="51">
        <v>0</v>
      </c>
      <c r="AI87" s="18">
        <f t="shared" si="26"/>
        <v>4741076941.9698811</v>
      </c>
      <c r="AJ87" s="51">
        <v>4141751393.110167</v>
      </c>
      <c r="AK87" s="51">
        <v>599325548.85971415</v>
      </c>
      <c r="AL87" s="51">
        <v>0</v>
      </c>
      <c r="AM87" s="18">
        <f t="shared" si="38"/>
        <v>634626188</v>
      </c>
      <c r="AN87" s="17">
        <v>446367188</v>
      </c>
      <c r="AO87" s="17">
        <v>188259000</v>
      </c>
      <c r="AP87" s="17">
        <v>0</v>
      </c>
      <c r="AQ87" s="18">
        <v>166939308.37357718</v>
      </c>
      <c r="AR87" s="18">
        <f t="shared" si="39"/>
        <v>0</v>
      </c>
      <c r="AS87" s="51">
        <v>0</v>
      </c>
      <c r="AT87" s="46">
        <v>1646489378.3866999</v>
      </c>
      <c r="AU87" s="18">
        <f t="shared" si="40"/>
        <v>148479462.51517972</v>
      </c>
      <c r="AV87" s="17">
        <v>148479462.51517972</v>
      </c>
      <c r="AW87" s="17">
        <v>0</v>
      </c>
      <c r="AX87" s="18">
        <v>0</v>
      </c>
      <c r="AY87" s="18">
        <f t="shared" si="41"/>
        <v>33820299.401057482</v>
      </c>
      <c r="AZ87" s="51">
        <v>0</v>
      </c>
      <c r="BA87" s="17">
        <v>33820299.401057482</v>
      </c>
      <c r="BB87" s="18">
        <f t="shared" si="27"/>
        <v>54713330.437426396</v>
      </c>
      <c r="BC87" s="17">
        <v>49870954.486214995</v>
      </c>
      <c r="BD87" s="17">
        <v>4842375.9512114003</v>
      </c>
      <c r="BE87" s="18">
        <f t="shared" si="42"/>
        <v>0</v>
      </c>
      <c r="BF87" s="51">
        <v>0</v>
      </c>
      <c r="BG87" s="46">
        <v>198321070.54405239</v>
      </c>
      <c r="BH87" s="46">
        <f t="shared" si="43"/>
        <v>23000000</v>
      </c>
      <c r="BI87" s="51">
        <v>0</v>
      </c>
      <c r="BJ87" s="51">
        <v>23000000</v>
      </c>
      <c r="BK87" s="46">
        <v>44059734.618753418</v>
      </c>
      <c r="BL87" s="46">
        <f t="shared" si="44"/>
        <v>4347826.0869565215</v>
      </c>
      <c r="BM87" s="51">
        <v>4347826.0869565215</v>
      </c>
      <c r="BN87" s="18">
        <v>77448881.639378116</v>
      </c>
      <c r="BO87" s="18">
        <v>196091031.00005576</v>
      </c>
      <c r="BP87" s="18">
        <v>0</v>
      </c>
      <c r="BQ87" s="18">
        <f t="shared" si="45"/>
        <v>0</v>
      </c>
      <c r="BR87" s="51">
        <v>0</v>
      </c>
      <c r="BS87" s="9">
        <f t="shared" si="46"/>
        <v>11761457788.443741</v>
      </c>
      <c r="BT87" s="19">
        <f>SUM(C87,H87,AC87,AI87,AT87,)</f>
        <v>7721207953.229455</v>
      </c>
      <c r="BU87" s="19">
        <f>SUM(C87,H87)</f>
        <v>1151989458.9610291</v>
      </c>
      <c r="BV87" s="19">
        <f>SUM(AC87,AI87,AT87)</f>
        <v>6569218494.2684259</v>
      </c>
      <c r="BW87" s="11">
        <f t="shared" si="47"/>
        <v>1881629802.9960196</v>
      </c>
      <c r="BX87" s="20">
        <f>SUM(E87,K87)</f>
        <v>676259772.91274834</v>
      </c>
      <c r="BY87" s="20">
        <f>SUM(AD87,AM87,AU87,BB87,BK87)</f>
        <v>931830117.44383776</v>
      </c>
      <c r="BZ87" s="20">
        <f t="shared" si="48"/>
        <v>0</v>
      </c>
      <c r="CA87" s="12">
        <f t="shared" si="49"/>
        <v>2124799732.8172076</v>
      </c>
      <c r="CB87" s="21">
        <f>SUM(N87,Z87:AB87)</f>
        <v>1279732823.3551083</v>
      </c>
      <c r="CC87" s="21">
        <f>SUM(AE87,AF87,AQ87,AX87,BG87)</f>
        <v>817719083.37514281</v>
      </c>
      <c r="CD87" s="21">
        <f>SUM(BL87,AG87,AR87,AZ87,BH87,BQ87)</f>
        <v>27347826.086956523</v>
      </c>
      <c r="CE87" s="95">
        <f>Y87+BA87</f>
        <v>33820299.401057482</v>
      </c>
      <c r="CF87" s="1"/>
    </row>
    <row r="88" spans="1:84">
      <c r="A88" s="17">
        <v>586</v>
      </c>
      <c r="B88" s="17" t="s">
        <v>101</v>
      </c>
      <c r="C88" s="18">
        <f t="shared" si="28"/>
        <v>993522146.28137004</v>
      </c>
      <c r="D88" s="51">
        <v>993522146.28137004</v>
      </c>
      <c r="E88" s="18">
        <f t="shared" si="29"/>
        <v>469507437.03647304</v>
      </c>
      <c r="F88" s="17">
        <v>380938820.71987301</v>
      </c>
      <c r="G88" s="17">
        <v>88568616.316599995</v>
      </c>
      <c r="H88" s="18">
        <f t="shared" si="30"/>
        <v>135757439.99992001</v>
      </c>
      <c r="I88" s="51">
        <v>0</v>
      </c>
      <c r="J88" s="51">
        <v>135757439.99992001</v>
      </c>
      <c r="K88" s="18">
        <f t="shared" si="31"/>
        <v>44193840.034594886</v>
      </c>
      <c r="L88" s="17">
        <v>0</v>
      </c>
      <c r="M88" s="17">
        <v>44193840.034594886</v>
      </c>
      <c r="N88" s="18">
        <f t="shared" si="32"/>
        <v>1060782067.5961072</v>
      </c>
      <c r="O88" s="18">
        <f t="shared" si="33"/>
        <v>1060782067.5961072</v>
      </c>
      <c r="P88" s="17">
        <v>455169381.83970577</v>
      </c>
      <c r="Q88" s="17">
        <v>605612685.75640154</v>
      </c>
      <c r="R88" s="18">
        <f t="shared" si="34"/>
        <v>0</v>
      </c>
      <c r="S88" s="17">
        <v>0</v>
      </c>
      <c r="T88" s="17">
        <v>0</v>
      </c>
      <c r="U88" s="18">
        <f t="shared" si="35"/>
        <v>0</v>
      </c>
      <c r="V88" s="17">
        <v>0</v>
      </c>
      <c r="W88" s="17">
        <v>0</v>
      </c>
      <c r="X88" s="18">
        <f t="shared" si="36"/>
        <v>23780880.293700002</v>
      </c>
      <c r="Y88" s="17">
        <v>0</v>
      </c>
      <c r="Z88" s="17">
        <v>0</v>
      </c>
      <c r="AA88" s="17">
        <v>0</v>
      </c>
      <c r="AB88" s="17">
        <v>23780880.293700002</v>
      </c>
      <c r="AC88" s="18">
        <v>220146464.15169546</v>
      </c>
      <c r="AD88" s="18">
        <v>25843882.818518605</v>
      </c>
      <c r="AE88" s="18">
        <v>24538281.982262053</v>
      </c>
      <c r="AF88" s="18">
        <v>403776807.49270391</v>
      </c>
      <c r="AG88" s="46">
        <f t="shared" si="37"/>
        <v>0</v>
      </c>
      <c r="AH88" s="51">
        <v>0</v>
      </c>
      <c r="AI88" s="18">
        <f t="shared" si="26"/>
        <v>3863481528.8488531</v>
      </c>
      <c r="AJ88" s="51">
        <v>3207183741.2505393</v>
      </c>
      <c r="AK88" s="51">
        <v>656297787.59831369</v>
      </c>
      <c r="AL88" s="51">
        <v>0</v>
      </c>
      <c r="AM88" s="18">
        <f t="shared" si="38"/>
        <v>568949916</v>
      </c>
      <c r="AN88" s="17">
        <v>312485916</v>
      </c>
      <c r="AO88" s="17">
        <v>256464000</v>
      </c>
      <c r="AP88" s="17">
        <v>0</v>
      </c>
      <c r="AQ88" s="18">
        <v>114065990.62936872</v>
      </c>
      <c r="AR88" s="18">
        <f t="shared" si="39"/>
        <v>375436075.99669999</v>
      </c>
      <c r="AS88" s="51">
        <v>375436075.99669999</v>
      </c>
      <c r="AT88" s="46">
        <v>868965768.72022998</v>
      </c>
      <c r="AU88" s="18">
        <f t="shared" si="40"/>
        <v>95653051.57572785</v>
      </c>
      <c r="AV88" s="17">
        <v>95653051.57572785</v>
      </c>
      <c r="AW88" s="17">
        <v>0</v>
      </c>
      <c r="AX88" s="18">
        <v>0</v>
      </c>
      <c r="AY88" s="18">
        <f t="shared" si="41"/>
        <v>32583187.6466012</v>
      </c>
      <c r="AZ88" s="51">
        <v>0</v>
      </c>
      <c r="BA88" s="17">
        <v>32583187.6466012</v>
      </c>
      <c r="BB88" s="18">
        <f t="shared" si="27"/>
        <v>39474563.788148701</v>
      </c>
      <c r="BC88" s="17">
        <v>36324851.915069997</v>
      </c>
      <c r="BD88" s="17">
        <v>3149711.8730787002</v>
      </c>
      <c r="BE88" s="18">
        <f t="shared" si="42"/>
        <v>20000000</v>
      </c>
      <c r="BF88" s="51">
        <v>20000000</v>
      </c>
      <c r="BG88" s="46">
        <v>361780852.8839848</v>
      </c>
      <c r="BH88" s="46">
        <f t="shared" si="43"/>
        <v>0</v>
      </c>
      <c r="BI88" s="51">
        <v>0</v>
      </c>
      <c r="BJ88" s="51">
        <v>0</v>
      </c>
      <c r="BK88" s="46">
        <v>22395644.014070835</v>
      </c>
      <c r="BL88" s="46">
        <f t="shared" si="44"/>
        <v>4347826.0869565215</v>
      </c>
      <c r="BM88" s="51">
        <v>4347826.0869565215</v>
      </c>
      <c r="BN88" s="18">
        <v>55212265.356115066</v>
      </c>
      <c r="BO88" s="18">
        <v>192008063.00013617</v>
      </c>
      <c r="BP88" s="18">
        <v>71988162.918741718</v>
      </c>
      <c r="BQ88" s="18">
        <f t="shared" si="45"/>
        <v>0</v>
      </c>
      <c r="BR88" s="51">
        <v>0</v>
      </c>
      <c r="BS88" s="9">
        <f t="shared" si="46"/>
        <v>10088192145.152979</v>
      </c>
      <c r="BT88" s="19">
        <f>SUM(C88,H88,AC88,AI88,AT88,)</f>
        <v>6081873348.0020685</v>
      </c>
      <c r="BU88" s="19">
        <f>SUM(C88,H88)</f>
        <v>1129279586.2812901</v>
      </c>
      <c r="BV88" s="19">
        <f>SUM(AC88,AI88,AT88)</f>
        <v>4952593761.7207785</v>
      </c>
      <c r="BW88" s="11">
        <f t="shared" si="47"/>
        <v>1605226826.5425267</v>
      </c>
      <c r="BX88" s="20">
        <f>SUM(E88,K88)</f>
        <v>513701277.07106793</v>
      </c>
      <c r="BY88" s="20">
        <f>SUM(AD88,AM88,AU88,BB88,BK88)</f>
        <v>752317058.19646609</v>
      </c>
      <c r="BZ88" s="20">
        <f t="shared" si="48"/>
        <v>20000000</v>
      </c>
      <c r="CA88" s="12">
        <f t="shared" si="49"/>
        <v>2368508782.9617829</v>
      </c>
      <c r="CB88" s="21">
        <f>SUM(N88,Z88:AB88)</f>
        <v>1084562947.8898072</v>
      </c>
      <c r="CC88" s="21">
        <f>SUM(AE88,AF88,AQ88,AX88,BG88)</f>
        <v>904161932.98831952</v>
      </c>
      <c r="CD88" s="21">
        <f>SUM(BL88,AG88,AR88,AZ88,BH88,BQ88)</f>
        <v>379783902.08365649</v>
      </c>
      <c r="CE88" s="95">
        <f>Y88+BA88</f>
        <v>32583187.6466012</v>
      </c>
      <c r="CF88" s="1"/>
    </row>
    <row r="89" spans="1:84">
      <c r="A89" s="17">
        <v>587</v>
      </c>
      <c r="B89" s="17" t="s">
        <v>102</v>
      </c>
      <c r="C89" s="18">
        <f t="shared" si="28"/>
        <v>1020736943.2409</v>
      </c>
      <c r="D89" s="51">
        <v>1020736943.2409</v>
      </c>
      <c r="E89" s="18">
        <f t="shared" si="29"/>
        <v>641377847.32477093</v>
      </c>
      <c r="F89" s="17">
        <v>484976277.124771</v>
      </c>
      <c r="G89" s="17">
        <v>156401570.19999999</v>
      </c>
      <c r="H89" s="18">
        <f t="shared" si="30"/>
        <v>285829043.99996001</v>
      </c>
      <c r="I89" s="51">
        <v>0</v>
      </c>
      <c r="J89" s="51">
        <v>285829043.99996001</v>
      </c>
      <c r="K89" s="18">
        <f t="shared" si="31"/>
        <v>210576949.95021597</v>
      </c>
      <c r="L89" s="17">
        <v>0</v>
      </c>
      <c r="M89" s="17">
        <v>210576949.95021597</v>
      </c>
      <c r="N89" s="18">
        <f t="shared" si="32"/>
        <v>1655222211.1263919</v>
      </c>
      <c r="O89" s="18">
        <f t="shared" si="33"/>
        <v>1655222211.1263919</v>
      </c>
      <c r="P89" s="17">
        <v>677546881.2746557</v>
      </c>
      <c r="Q89" s="17">
        <v>977675329.85173631</v>
      </c>
      <c r="R89" s="18">
        <f t="shared" si="34"/>
        <v>0</v>
      </c>
      <c r="S89" s="17">
        <v>0</v>
      </c>
      <c r="T89" s="17">
        <v>0</v>
      </c>
      <c r="U89" s="18">
        <f t="shared" si="35"/>
        <v>0</v>
      </c>
      <c r="V89" s="17">
        <v>0</v>
      </c>
      <c r="W89" s="17">
        <v>0</v>
      </c>
      <c r="X89" s="18">
        <f t="shared" si="36"/>
        <v>121882893.3327</v>
      </c>
      <c r="Y89" s="17">
        <v>0</v>
      </c>
      <c r="Z89" s="17">
        <v>0</v>
      </c>
      <c r="AA89" s="17">
        <v>0</v>
      </c>
      <c r="AB89" s="17">
        <v>121882893.3327</v>
      </c>
      <c r="AC89" s="18">
        <v>279824959.67110276</v>
      </c>
      <c r="AD89" s="18">
        <v>42520482.565337554</v>
      </c>
      <c r="AE89" s="18">
        <v>40570090.970673159</v>
      </c>
      <c r="AF89" s="18">
        <v>0</v>
      </c>
      <c r="AG89" s="46">
        <f t="shared" si="37"/>
        <v>0</v>
      </c>
      <c r="AH89" s="51">
        <v>0</v>
      </c>
      <c r="AI89" s="18">
        <f t="shared" si="26"/>
        <v>6992319349.4044561</v>
      </c>
      <c r="AJ89" s="51">
        <v>5998915436.368125</v>
      </c>
      <c r="AK89" s="51">
        <v>712305893.03920889</v>
      </c>
      <c r="AL89" s="51">
        <v>281098019.99712235</v>
      </c>
      <c r="AM89" s="18">
        <f t="shared" si="38"/>
        <v>900559061</v>
      </c>
      <c r="AN89" s="17">
        <v>535084061</v>
      </c>
      <c r="AO89" s="17">
        <v>365475000</v>
      </c>
      <c r="AP89" s="17">
        <v>0</v>
      </c>
      <c r="AQ89" s="18">
        <v>219599133.47668037</v>
      </c>
      <c r="AR89" s="18">
        <f t="shared" si="39"/>
        <v>0</v>
      </c>
      <c r="AS89" s="51">
        <v>0</v>
      </c>
      <c r="AT89" s="46">
        <v>1429667880.4798</v>
      </c>
      <c r="AU89" s="18">
        <f t="shared" si="40"/>
        <v>484565130.11370277</v>
      </c>
      <c r="AV89" s="17">
        <v>248840367</v>
      </c>
      <c r="AW89" s="17">
        <v>235724763.11370274</v>
      </c>
      <c r="AX89" s="18">
        <v>0</v>
      </c>
      <c r="AY89" s="18">
        <f t="shared" si="41"/>
        <v>30968970.914129749</v>
      </c>
      <c r="AZ89" s="51">
        <v>0</v>
      </c>
      <c r="BA89" s="17">
        <v>30968970.914129749</v>
      </c>
      <c r="BB89" s="18">
        <f t="shared" si="27"/>
        <v>41346706.247853294</v>
      </c>
      <c r="BC89" s="17">
        <v>35747507.083229996</v>
      </c>
      <c r="BD89" s="17">
        <v>5599199.1646233005</v>
      </c>
      <c r="BE89" s="18">
        <f t="shared" si="42"/>
        <v>0</v>
      </c>
      <c r="BF89" s="51">
        <v>0</v>
      </c>
      <c r="BG89" s="46">
        <v>273514273.38788283</v>
      </c>
      <c r="BH89" s="46">
        <f t="shared" si="43"/>
        <v>23000000</v>
      </c>
      <c r="BI89" s="51">
        <v>0</v>
      </c>
      <c r="BJ89" s="51">
        <v>23000000</v>
      </c>
      <c r="BK89" s="46">
        <v>48382626.677998595</v>
      </c>
      <c r="BL89" s="46">
        <f t="shared" si="44"/>
        <v>4347826.0869565215</v>
      </c>
      <c r="BM89" s="51">
        <v>4347826.0869565215</v>
      </c>
      <c r="BN89" s="18">
        <v>108298887.84818538</v>
      </c>
      <c r="BO89" s="18">
        <v>312006649.99998879</v>
      </c>
      <c r="BP89" s="18">
        <v>97539934.599903226</v>
      </c>
      <c r="BQ89" s="18">
        <f t="shared" si="45"/>
        <v>100000000</v>
      </c>
      <c r="BR89" s="51">
        <v>100000000</v>
      </c>
      <c r="BS89" s="9">
        <f t="shared" si="46"/>
        <v>15364657852.41959</v>
      </c>
      <c r="BT89" s="19">
        <f>SUM(C89,H89,AC89,AI89,AT89,)</f>
        <v>10008378176.796219</v>
      </c>
      <c r="BU89" s="19">
        <f>SUM(C89,H89)</f>
        <v>1306565987.24086</v>
      </c>
      <c r="BV89" s="19">
        <f>SUM(AC89,AI89,AT89)</f>
        <v>8701812189.5553589</v>
      </c>
      <c r="BW89" s="11">
        <f t="shared" si="47"/>
        <v>2887174276.3279562</v>
      </c>
      <c r="BX89" s="20">
        <f>SUM(E89,K89)</f>
        <v>851954797.27498686</v>
      </c>
      <c r="BY89" s="20">
        <f>SUM(AD89,AM89,AU89,BB89,BK89)</f>
        <v>1517374006.6048923</v>
      </c>
      <c r="BZ89" s="20">
        <f t="shared" si="48"/>
        <v>0</v>
      </c>
      <c r="CA89" s="12">
        <f t="shared" si="49"/>
        <v>2438136428.3812847</v>
      </c>
      <c r="CB89" s="21">
        <f>SUM(N89,Z89:AB89)</f>
        <v>1777105104.4590919</v>
      </c>
      <c r="CC89" s="21">
        <f>SUM(AE89,AF89,AQ89,AX89,BG89)</f>
        <v>533683497.83523637</v>
      </c>
      <c r="CD89" s="21">
        <f>SUM(BL89,AG89,AR89,AZ89,BH89,BQ89)</f>
        <v>127347826.08695653</v>
      </c>
      <c r="CE89" s="95">
        <f>Y89+BA89</f>
        <v>30968970.914129749</v>
      </c>
      <c r="CF89" s="1"/>
    </row>
    <row r="90" spans="1:84">
      <c r="A90" s="17">
        <v>588</v>
      </c>
      <c r="B90" s="17" t="s">
        <v>103</v>
      </c>
      <c r="C90" s="18">
        <f t="shared" si="28"/>
        <v>985635622.68136001</v>
      </c>
      <c r="D90" s="51">
        <v>985635622.68136001</v>
      </c>
      <c r="E90" s="18">
        <f t="shared" si="29"/>
        <v>644873693.47953796</v>
      </c>
      <c r="F90" s="17">
        <v>492426361.01393801</v>
      </c>
      <c r="G90" s="17">
        <v>152447332.46559998</v>
      </c>
      <c r="H90" s="18">
        <f t="shared" si="30"/>
        <v>81406463.999907002</v>
      </c>
      <c r="I90" s="51">
        <v>0</v>
      </c>
      <c r="J90" s="51">
        <v>81406463.999907002</v>
      </c>
      <c r="K90" s="18">
        <f t="shared" si="31"/>
        <v>44898100.956092946</v>
      </c>
      <c r="L90" s="17">
        <v>0</v>
      </c>
      <c r="M90" s="17">
        <v>44898100.956092946</v>
      </c>
      <c r="N90" s="18">
        <f t="shared" si="32"/>
        <v>1887865059.3419082</v>
      </c>
      <c r="O90" s="18">
        <f t="shared" si="33"/>
        <v>1887865059.3419082</v>
      </c>
      <c r="P90" s="17">
        <v>801728429.42660737</v>
      </c>
      <c r="Q90" s="17">
        <v>1086136629.9153008</v>
      </c>
      <c r="R90" s="18">
        <f t="shared" si="34"/>
        <v>0</v>
      </c>
      <c r="S90" s="17">
        <v>0</v>
      </c>
      <c r="T90" s="17">
        <v>0</v>
      </c>
      <c r="U90" s="18">
        <f t="shared" si="35"/>
        <v>0</v>
      </c>
      <c r="V90" s="17">
        <v>0</v>
      </c>
      <c r="W90" s="17">
        <v>0</v>
      </c>
      <c r="X90" s="18">
        <f t="shared" si="36"/>
        <v>24249478.776540004</v>
      </c>
      <c r="Y90" s="17">
        <v>0</v>
      </c>
      <c r="Z90" s="17">
        <v>0</v>
      </c>
      <c r="AA90" s="17">
        <v>0</v>
      </c>
      <c r="AB90" s="17">
        <v>24249478.776540004</v>
      </c>
      <c r="AC90" s="18">
        <v>217987234.07156131</v>
      </c>
      <c r="AD90" s="18">
        <v>45737641.6983556</v>
      </c>
      <c r="AE90" s="18">
        <v>44347456.967942625</v>
      </c>
      <c r="AF90" s="18">
        <v>403776807.49270391</v>
      </c>
      <c r="AG90" s="46">
        <f t="shared" si="37"/>
        <v>0</v>
      </c>
      <c r="AH90" s="51">
        <v>0</v>
      </c>
      <c r="AI90" s="18">
        <f t="shared" si="26"/>
        <v>7485868342.0724602</v>
      </c>
      <c r="AJ90" s="51">
        <v>6110337360.9596529</v>
      </c>
      <c r="AK90" s="51">
        <v>892210761.11768699</v>
      </c>
      <c r="AL90" s="51">
        <v>483320219.99511963</v>
      </c>
      <c r="AM90" s="18">
        <f t="shared" si="38"/>
        <v>1082992229.3458676</v>
      </c>
      <c r="AN90" s="17">
        <v>619644229</v>
      </c>
      <c r="AO90" s="17">
        <v>329148000</v>
      </c>
      <c r="AP90" s="17">
        <v>134200000.3458676</v>
      </c>
      <c r="AQ90" s="18">
        <v>216425542.79505786</v>
      </c>
      <c r="AR90" s="18">
        <f t="shared" si="39"/>
        <v>0</v>
      </c>
      <c r="AS90" s="51">
        <v>0</v>
      </c>
      <c r="AT90" s="46">
        <v>1035789635.9984</v>
      </c>
      <c r="AU90" s="18">
        <f t="shared" si="40"/>
        <v>160551538.35810861</v>
      </c>
      <c r="AV90" s="17">
        <v>160551538.35810861</v>
      </c>
      <c r="AW90" s="17">
        <v>0</v>
      </c>
      <c r="AX90" s="18">
        <v>0</v>
      </c>
      <c r="AY90" s="18">
        <f t="shared" si="41"/>
        <v>35727520.34971071</v>
      </c>
      <c r="AZ90" s="51">
        <v>0</v>
      </c>
      <c r="BA90" s="17">
        <v>35727520.34971071</v>
      </c>
      <c r="BB90" s="18">
        <f t="shared" si="27"/>
        <v>43568876.034848392</v>
      </c>
      <c r="BC90" s="17">
        <v>37235606.540759996</v>
      </c>
      <c r="BD90" s="17">
        <v>6333269.4940884002</v>
      </c>
      <c r="BE90" s="18">
        <f t="shared" si="42"/>
        <v>0</v>
      </c>
      <c r="BF90" s="51">
        <v>0</v>
      </c>
      <c r="BG90" s="46">
        <v>257448558.0629676</v>
      </c>
      <c r="BH90" s="46">
        <f t="shared" si="43"/>
        <v>0</v>
      </c>
      <c r="BI90" s="51">
        <v>0</v>
      </c>
      <c r="BJ90" s="51">
        <v>0</v>
      </c>
      <c r="BK90" s="46">
        <v>57112414.265720993</v>
      </c>
      <c r="BL90" s="46">
        <f t="shared" si="44"/>
        <v>4347826.0869565215</v>
      </c>
      <c r="BM90" s="51">
        <v>4347826.0869565215</v>
      </c>
      <c r="BN90" s="18">
        <v>264093325.94917843</v>
      </c>
      <c r="BO90" s="18">
        <v>579361227.99987185</v>
      </c>
      <c r="BP90" s="18">
        <v>10210335.272198291</v>
      </c>
      <c r="BQ90" s="18">
        <f t="shared" si="45"/>
        <v>0</v>
      </c>
      <c r="BR90" s="51">
        <v>0</v>
      </c>
      <c r="BS90" s="9">
        <f t="shared" si="46"/>
        <v>15614274932.057255</v>
      </c>
      <c r="BT90" s="19">
        <f>SUM(C90,H90,AC90,AI90,AT90,)</f>
        <v>9806687298.8236885</v>
      </c>
      <c r="BU90" s="19">
        <f>SUM(C90,H90)</f>
        <v>1067042086.681267</v>
      </c>
      <c r="BV90" s="19">
        <f>SUM(AC90,AI90,AT90)</f>
        <v>8739645212.1424217</v>
      </c>
      <c r="BW90" s="11">
        <f t="shared" si="47"/>
        <v>2933399383.3597803</v>
      </c>
      <c r="BX90" s="20">
        <f>SUM(E90,K90)</f>
        <v>689771794.43563092</v>
      </c>
      <c r="BY90" s="20">
        <f>SUM(AD90,AM90,AU90,BB90,BK90)</f>
        <v>1389962699.7029014</v>
      </c>
      <c r="BZ90" s="20">
        <f t="shared" si="48"/>
        <v>0</v>
      </c>
      <c r="CA90" s="12">
        <f t="shared" si="49"/>
        <v>2838460729.5240769</v>
      </c>
      <c r="CB90" s="21">
        <f>SUM(N90,Z90:AB90)</f>
        <v>1912114538.1184483</v>
      </c>
      <c r="CC90" s="21">
        <f>SUM(AE90,AF90,AQ90,AX90,BG90)</f>
        <v>921998365.31867194</v>
      </c>
      <c r="CD90" s="21">
        <f>SUM(BL90,AG90,AR90,AZ90,BH90,BQ90)</f>
        <v>4347826.0869565215</v>
      </c>
      <c r="CE90" s="95">
        <f>Y90+BA90</f>
        <v>35727520.34971071</v>
      </c>
      <c r="CF90" s="1"/>
    </row>
    <row r="91" spans="1:84">
      <c r="A91" s="17">
        <v>589</v>
      </c>
      <c r="B91" s="17" t="s">
        <v>104</v>
      </c>
      <c r="C91" s="18">
        <f t="shared" si="28"/>
        <v>1929863634.3622</v>
      </c>
      <c r="D91" s="51">
        <v>1929863634.3622</v>
      </c>
      <c r="E91" s="18">
        <f t="shared" si="29"/>
        <v>662296168.2633431</v>
      </c>
      <c r="F91" s="17">
        <v>488196958.18714303</v>
      </c>
      <c r="G91" s="17">
        <v>174099210.07620001</v>
      </c>
      <c r="H91" s="18">
        <f t="shared" si="30"/>
        <v>218129555.99992001</v>
      </c>
      <c r="I91" s="51">
        <v>0</v>
      </c>
      <c r="J91" s="51">
        <v>218129555.99992001</v>
      </c>
      <c r="K91" s="18">
        <f t="shared" si="31"/>
        <v>103177159.42089629</v>
      </c>
      <c r="L91" s="17">
        <v>0</v>
      </c>
      <c r="M91" s="17">
        <v>103177159.42089629</v>
      </c>
      <c r="N91" s="18">
        <f t="shared" si="32"/>
        <v>1369635775.1020393</v>
      </c>
      <c r="O91" s="18">
        <f t="shared" si="33"/>
        <v>1369635775.1020393</v>
      </c>
      <c r="P91" s="17">
        <v>505719794.48120117</v>
      </c>
      <c r="Q91" s="17">
        <v>863915980.62083828</v>
      </c>
      <c r="R91" s="18">
        <f t="shared" si="34"/>
        <v>0</v>
      </c>
      <c r="S91" s="17">
        <v>0</v>
      </c>
      <c r="T91" s="17">
        <v>0</v>
      </c>
      <c r="U91" s="18">
        <f t="shared" si="35"/>
        <v>0</v>
      </c>
      <c r="V91" s="17">
        <v>0</v>
      </c>
      <c r="W91" s="17">
        <v>0</v>
      </c>
      <c r="X91" s="18">
        <f t="shared" si="36"/>
        <v>47403530.619599998</v>
      </c>
      <c r="Y91" s="17">
        <v>0</v>
      </c>
      <c r="Z91" s="17">
        <v>0</v>
      </c>
      <c r="AA91" s="17">
        <v>0</v>
      </c>
      <c r="AB91" s="17">
        <v>47403530.619599998</v>
      </c>
      <c r="AC91" s="18">
        <v>384106204.63045776</v>
      </c>
      <c r="AD91" s="18">
        <v>30854506.146001536</v>
      </c>
      <c r="AE91" s="18">
        <v>24684511.982156344</v>
      </c>
      <c r="AF91" s="18">
        <v>0</v>
      </c>
      <c r="AG91" s="46">
        <f t="shared" si="37"/>
        <v>0</v>
      </c>
      <c r="AH91" s="51">
        <v>0</v>
      </c>
      <c r="AI91" s="18">
        <f t="shared" si="26"/>
        <v>4722740850.8831215</v>
      </c>
      <c r="AJ91" s="51">
        <v>3961262211.2846675</v>
      </c>
      <c r="AK91" s="51">
        <v>761478639.598454</v>
      </c>
      <c r="AL91" s="51">
        <v>0</v>
      </c>
      <c r="AM91" s="18">
        <f t="shared" si="38"/>
        <v>1245123676</v>
      </c>
      <c r="AN91" s="17">
        <v>391356676</v>
      </c>
      <c r="AO91" s="17">
        <v>853767000</v>
      </c>
      <c r="AP91" s="17">
        <v>0</v>
      </c>
      <c r="AQ91" s="18">
        <v>176520858.80970079</v>
      </c>
      <c r="AR91" s="18">
        <f t="shared" si="39"/>
        <v>0</v>
      </c>
      <c r="AS91" s="51">
        <v>0</v>
      </c>
      <c r="AT91" s="46">
        <v>2164133106.2399998</v>
      </c>
      <c r="AU91" s="18">
        <f t="shared" si="40"/>
        <v>127800155.57525466</v>
      </c>
      <c r="AV91" s="17">
        <v>127800155.57525466</v>
      </c>
      <c r="AW91" s="17">
        <v>0</v>
      </c>
      <c r="AX91" s="18">
        <v>0</v>
      </c>
      <c r="AY91" s="18">
        <f t="shared" si="41"/>
        <v>21854256.440274566</v>
      </c>
      <c r="AZ91" s="51">
        <v>0</v>
      </c>
      <c r="BA91" s="17">
        <v>21854256.440274566</v>
      </c>
      <c r="BB91" s="18">
        <f t="shared" si="27"/>
        <v>39493982.830843501</v>
      </c>
      <c r="BC91" s="17">
        <v>34979996.546415001</v>
      </c>
      <c r="BD91" s="17">
        <v>4513986.2844284996</v>
      </c>
      <c r="BE91" s="18">
        <f t="shared" si="42"/>
        <v>0</v>
      </c>
      <c r="BF91" s="51">
        <v>0</v>
      </c>
      <c r="BG91" s="46">
        <v>379052379.23859596</v>
      </c>
      <c r="BH91" s="46">
        <f t="shared" si="43"/>
        <v>0</v>
      </c>
      <c r="BI91" s="51">
        <v>0</v>
      </c>
      <c r="BJ91" s="51">
        <v>0</v>
      </c>
      <c r="BK91" s="46">
        <v>46051092.157472216</v>
      </c>
      <c r="BL91" s="46">
        <f t="shared" si="44"/>
        <v>4347826.0869565215</v>
      </c>
      <c r="BM91" s="51">
        <v>4347826.0869565215</v>
      </c>
      <c r="BN91" s="18">
        <v>103358113.0590888</v>
      </c>
      <c r="BO91" s="18">
        <v>98532534.999849394</v>
      </c>
      <c r="BP91" s="18">
        <v>81117121.162092969</v>
      </c>
      <c r="BQ91" s="18">
        <f t="shared" si="45"/>
        <v>0</v>
      </c>
      <c r="BR91" s="51">
        <v>0</v>
      </c>
      <c r="BS91" s="9">
        <f t="shared" si="46"/>
        <v>13980277000.009865</v>
      </c>
      <c r="BT91" s="19">
        <f>SUM(C91,H91,AC91,AI91,AT91,)</f>
        <v>9418973352.1156998</v>
      </c>
      <c r="BU91" s="19">
        <f>SUM(C91,H91)</f>
        <v>2147993190.3621202</v>
      </c>
      <c r="BV91" s="19">
        <f>SUM(AC91,AI91,AT91)</f>
        <v>7270980161.7535791</v>
      </c>
      <c r="BW91" s="11">
        <f t="shared" si="47"/>
        <v>2537804509.6148424</v>
      </c>
      <c r="BX91" s="20">
        <f>SUM(E91,K91)</f>
        <v>765473327.68423939</v>
      </c>
      <c r="BY91" s="20">
        <f>SUM(AD91,AM91,AU91,BB91,BK91)</f>
        <v>1489323412.7095718</v>
      </c>
      <c r="BZ91" s="20">
        <f t="shared" si="48"/>
        <v>0</v>
      </c>
      <c r="CA91" s="12">
        <f t="shared" si="49"/>
        <v>2001644881.8390489</v>
      </c>
      <c r="CB91" s="21">
        <f>SUM(N91,Z91:AB91)</f>
        <v>1417039305.7216394</v>
      </c>
      <c r="CC91" s="21">
        <f>SUM(AE91,AF91,AQ91,AX91,BG91)</f>
        <v>580257750.03045309</v>
      </c>
      <c r="CD91" s="21">
        <f>SUM(BL91,AG91,AR91,AZ91,BH91,BQ91)</f>
        <v>4347826.0869565215</v>
      </c>
      <c r="CE91" s="95">
        <f>Y91+BA91</f>
        <v>21854256.440274566</v>
      </c>
      <c r="CF91" s="1"/>
    </row>
    <row r="92" spans="1:84">
      <c r="A92" s="17">
        <v>590</v>
      </c>
      <c r="B92" s="17" t="s">
        <v>105</v>
      </c>
      <c r="C92" s="18">
        <f t="shared" si="28"/>
        <v>1381871738.0416999</v>
      </c>
      <c r="D92" s="51">
        <v>1381871738.0416999</v>
      </c>
      <c r="E92" s="18">
        <f t="shared" si="29"/>
        <v>476678165.37109202</v>
      </c>
      <c r="F92" s="17">
        <v>391501199.15529203</v>
      </c>
      <c r="G92" s="17">
        <v>85176966.215799987</v>
      </c>
      <c r="H92" s="18">
        <f t="shared" si="30"/>
        <v>98982287.999988005</v>
      </c>
      <c r="I92" s="51">
        <v>0</v>
      </c>
      <c r="J92" s="51">
        <v>98982287.999988005</v>
      </c>
      <c r="K92" s="18">
        <f t="shared" si="31"/>
        <v>59335449.846926823</v>
      </c>
      <c r="L92" s="17">
        <v>0</v>
      </c>
      <c r="M92" s="17">
        <v>59335449.846926823</v>
      </c>
      <c r="N92" s="18">
        <f t="shared" si="32"/>
        <v>96522108.566144526</v>
      </c>
      <c r="O92" s="18">
        <f t="shared" si="33"/>
        <v>0</v>
      </c>
      <c r="P92" s="17">
        <v>0</v>
      </c>
      <c r="Q92" s="17">
        <v>0</v>
      </c>
      <c r="R92" s="18">
        <f t="shared" si="34"/>
        <v>0</v>
      </c>
      <c r="S92" s="17">
        <v>0</v>
      </c>
      <c r="T92" s="17">
        <v>0</v>
      </c>
      <c r="U92" s="18">
        <f t="shared" si="35"/>
        <v>96522108.566144526</v>
      </c>
      <c r="V92" s="17">
        <v>41587739.789003685</v>
      </c>
      <c r="W92" s="17">
        <v>54934368.777140841</v>
      </c>
      <c r="X92" s="18">
        <f t="shared" si="36"/>
        <v>25431579.414480001</v>
      </c>
      <c r="Y92" s="17">
        <v>0</v>
      </c>
      <c r="Z92" s="17">
        <v>0</v>
      </c>
      <c r="AA92" s="17">
        <v>0</v>
      </c>
      <c r="AB92" s="17">
        <v>25431579.414480001</v>
      </c>
      <c r="AC92" s="18">
        <v>360825909.38051808</v>
      </c>
      <c r="AD92" s="18">
        <v>47080748.229340397</v>
      </c>
      <c r="AE92" s="18">
        <v>51460181.962801054</v>
      </c>
      <c r="AF92" s="18">
        <v>0</v>
      </c>
      <c r="AG92" s="46">
        <f t="shared" si="37"/>
        <v>0</v>
      </c>
      <c r="AH92" s="51">
        <v>0</v>
      </c>
      <c r="AI92" s="18">
        <f t="shared" si="26"/>
        <v>1296266144.0231664</v>
      </c>
      <c r="AJ92" s="51">
        <v>1179344921.5494306</v>
      </c>
      <c r="AK92" s="51">
        <v>116921222.47373572</v>
      </c>
      <c r="AL92" s="51">
        <v>0</v>
      </c>
      <c r="AM92" s="18">
        <f t="shared" si="38"/>
        <v>209305992</v>
      </c>
      <c r="AN92" s="17">
        <v>144646992</v>
      </c>
      <c r="AO92" s="17">
        <v>64659000</v>
      </c>
      <c r="AP92" s="17">
        <v>0</v>
      </c>
      <c r="AQ92" s="18">
        <v>102808804.1232162</v>
      </c>
      <c r="AR92" s="18">
        <f t="shared" si="39"/>
        <v>0</v>
      </c>
      <c r="AS92" s="51">
        <v>0</v>
      </c>
      <c r="AT92" s="46">
        <v>741871486.87738001</v>
      </c>
      <c r="AU92" s="18">
        <f t="shared" si="40"/>
        <v>95210448.327455953</v>
      </c>
      <c r="AV92" s="17">
        <v>95210448.327455953</v>
      </c>
      <c r="AW92" s="17">
        <v>0</v>
      </c>
      <c r="AX92" s="18">
        <v>0</v>
      </c>
      <c r="AY92" s="18">
        <f t="shared" si="41"/>
        <v>0</v>
      </c>
      <c r="AZ92" s="51">
        <v>0</v>
      </c>
      <c r="BA92" s="17">
        <v>0</v>
      </c>
      <c r="BB92" s="18">
        <f t="shared" si="27"/>
        <v>39393801.797623709</v>
      </c>
      <c r="BC92" s="17">
        <v>36804111.666930005</v>
      </c>
      <c r="BD92" s="17">
        <v>2589690.1306937002</v>
      </c>
      <c r="BE92" s="18">
        <f t="shared" si="42"/>
        <v>0</v>
      </c>
      <c r="BF92" s="51">
        <v>0</v>
      </c>
      <c r="BG92" s="46">
        <v>304543175.372226</v>
      </c>
      <c r="BH92" s="46">
        <f t="shared" si="43"/>
        <v>23000000</v>
      </c>
      <c r="BI92" s="51">
        <v>0</v>
      </c>
      <c r="BJ92" s="51">
        <v>23000000</v>
      </c>
      <c r="BK92" s="46">
        <v>28587387.707902644</v>
      </c>
      <c r="BL92" s="46">
        <f t="shared" si="44"/>
        <v>4347826.0869565215</v>
      </c>
      <c r="BM92" s="51">
        <v>4347826.0869565215</v>
      </c>
      <c r="BN92" s="18">
        <v>5690066.664058134</v>
      </c>
      <c r="BO92" s="18">
        <v>31612285.999857113</v>
      </c>
      <c r="BP92" s="18">
        <v>0</v>
      </c>
      <c r="BQ92" s="18">
        <f t="shared" si="45"/>
        <v>200000000</v>
      </c>
      <c r="BR92" s="51">
        <v>200000000</v>
      </c>
      <c r="BS92" s="9">
        <f t="shared" si="46"/>
        <v>5680825587.7928343</v>
      </c>
      <c r="BT92" s="19">
        <f>SUM(C92,H92,AC92,AI92,AT92,)</f>
        <v>3879817566.3227525</v>
      </c>
      <c r="BU92" s="19">
        <f>SUM(C92,H92)</f>
        <v>1480854026.041688</v>
      </c>
      <c r="BV92" s="19">
        <f>SUM(AC92,AI92,AT92)</f>
        <v>2398963540.2810645</v>
      </c>
      <c r="BW92" s="11">
        <f t="shared" si="47"/>
        <v>992894345.94425678</v>
      </c>
      <c r="BX92" s="20">
        <f>SUM(E92,K92)</f>
        <v>536013615.21801883</v>
      </c>
      <c r="BY92" s="20">
        <f>SUM(AD92,AM92,AU92,BB92,BK92)</f>
        <v>419578378.06232274</v>
      </c>
      <c r="BZ92" s="20">
        <f t="shared" si="48"/>
        <v>0</v>
      </c>
      <c r="CA92" s="12">
        <f t="shared" si="49"/>
        <v>808113675.52582431</v>
      </c>
      <c r="CB92" s="21">
        <f>SUM(N92,Z92:AB92)</f>
        <v>121953687.98062453</v>
      </c>
      <c r="CC92" s="21">
        <f>SUM(AE92,AF92,AQ92,AX92,BG92)</f>
        <v>458812161.45824325</v>
      </c>
      <c r="CD92" s="21">
        <f>SUM(BL92,AG92,AR92,AZ92,BH92,BQ92)</f>
        <v>227347826.08695653</v>
      </c>
      <c r="CE92" s="95">
        <f>Y92+BA92</f>
        <v>0</v>
      </c>
      <c r="CF92" s="1"/>
    </row>
    <row r="93" spans="1:84">
      <c r="A93" s="17">
        <v>591</v>
      </c>
      <c r="B93" s="17" t="s">
        <v>106</v>
      </c>
      <c r="C93" s="18">
        <f t="shared" si="28"/>
        <v>963102581.16114998</v>
      </c>
      <c r="D93" s="51">
        <v>963102581.16114998</v>
      </c>
      <c r="E93" s="18">
        <f t="shared" si="29"/>
        <v>494718720.74335396</v>
      </c>
      <c r="F93" s="17">
        <v>400749180.11635399</v>
      </c>
      <c r="G93" s="17">
        <v>93969540.627000004</v>
      </c>
      <c r="H93" s="18">
        <f t="shared" si="30"/>
        <v>91072151.999937996</v>
      </c>
      <c r="I93" s="51">
        <v>0</v>
      </c>
      <c r="J93" s="51">
        <v>91072151.999937996</v>
      </c>
      <c r="K93" s="18">
        <f t="shared" si="31"/>
        <v>65321667.679783955</v>
      </c>
      <c r="L93" s="17">
        <v>0</v>
      </c>
      <c r="M93" s="17">
        <v>65321667.679783955</v>
      </c>
      <c r="N93" s="18">
        <f t="shared" si="32"/>
        <v>135161887.26824749</v>
      </c>
      <c r="O93" s="18">
        <f t="shared" si="33"/>
        <v>0</v>
      </c>
      <c r="P93" s="17">
        <v>0</v>
      </c>
      <c r="Q93" s="17">
        <v>0</v>
      </c>
      <c r="R93" s="18">
        <f t="shared" si="34"/>
        <v>0</v>
      </c>
      <c r="S93" s="17">
        <v>0</v>
      </c>
      <c r="T93" s="17">
        <v>0</v>
      </c>
      <c r="U93" s="18">
        <f t="shared" si="35"/>
        <v>135161887.26824749</v>
      </c>
      <c r="V93" s="17">
        <v>62890110.625802927</v>
      </c>
      <c r="W93" s="17">
        <v>72271776.642444551</v>
      </c>
      <c r="X93" s="18">
        <f t="shared" si="36"/>
        <v>29304212.432640001</v>
      </c>
      <c r="Y93" s="17">
        <v>0</v>
      </c>
      <c r="Z93" s="17">
        <v>0</v>
      </c>
      <c r="AA93" s="17">
        <v>0</v>
      </c>
      <c r="AB93" s="17">
        <v>29304212.432640001</v>
      </c>
      <c r="AC93" s="18">
        <v>364969758.71067476</v>
      </c>
      <c r="AD93" s="18">
        <v>29478143.847022623</v>
      </c>
      <c r="AE93" s="18">
        <v>24804768.982069414</v>
      </c>
      <c r="AF93" s="18">
        <v>0</v>
      </c>
      <c r="AG93" s="46">
        <f t="shared" si="37"/>
        <v>0</v>
      </c>
      <c r="AH93" s="51">
        <v>0</v>
      </c>
      <c r="AI93" s="18">
        <f t="shared" si="26"/>
        <v>5890037895.098875</v>
      </c>
      <c r="AJ93" s="51">
        <v>4232655637.6665354</v>
      </c>
      <c r="AK93" s="51">
        <v>1083894433.4379683</v>
      </c>
      <c r="AL93" s="51">
        <v>573487823.99437106</v>
      </c>
      <c r="AM93" s="18">
        <f t="shared" si="38"/>
        <v>1514133355.6446249</v>
      </c>
      <c r="AN93" s="17">
        <v>389683354</v>
      </c>
      <c r="AO93" s="17">
        <v>486111000</v>
      </c>
      <c r="AP93" s="17">
        <v>638339001.64462495</v>
      </c>
      <c r="AQ93" s="18">
        <v>171454245.14508751</v>
      </c>
      <c r="AR93" s="18">
        <f t="shared" si="39"/>
        <v>200000000</v>
      </c>
      <c r="AS93" s="51">
        <v>200000000</v>
      </c>
      <c r="AT93" s="46">
        <v>1010732239.4384</v>
      </c>
      <c r="AU93" s="18">
        <f t="shared" si="40"/>
        <v>123506842.43353975</v>
      </c>
      <c r="AV93" s="17">
        <v>123506842.43353975</v>
      </c>
      <c r="AW93" s="17">
        <v>0</v>
      </c>
      <c r="AX93" s="18">
        <v>0</v>
      </c>
      <c r="AY93" s="18">
        <f t="shared" si="41"/>
        <v>0</v>
      </c>
      <c r="AZ93" s="51">
        <v>0</v>
      </c>
      <c r="BA93" s="17">
        <v>0</v>
      </c>
      <c r="BB93" s="18">
        <f t="shared" si="27"/>
        <v>40928183.4729596</v>
      </c>
      <c r="BC93" s="17">
        <v>36931136.968934998</v>
      </c>
      <c r="BD93" s="17">
        <v>3997046.5040245997</v>
      </c>
      <c r="BE93" s="18">
        <f t="shared" si="42"/>
        <v>0</v>
      </c>
      <c r="BF93" s="51">
        <v>0</v>
      </c>
      <c r="BG93" s="46">
        <v>301747477.74802399</v>
      </c>
      <c r="BH93" s="46">
        <f t="shared" si="43"/>
        <v>23000000</v>
      </c>
      <c r="BI93" s="51">
        <v>0</v>
      </c>
      <c r="BJ93" s="51">
        <v>23000000</v>
      </c>
      <c r="BK93" s="46">
        <v>37660934.474583782</v>
      </c>
      <c r="BL93" s="46">
        <f t="shared" si="44"/>
        <v>4347826.0869565215</v>
      </c>
      <c r="BM93" s="51">
        <v>4347826.0869565215</v>
      </c>
      <c r="BN93" s="18">
        <v>79816550.801745281</v>
      </c>
      <c r="BO93" s="18">
        <v>124945606.00019149</v>
      </c>
      <c r="BP93" s="18">
        <v>124835699.32755214</v>
      </c>
      <c r="BQ93" s="18">
        <f t="shared" si="45"/>
        <v>0</v>
      </c>
      <c r="BR93" s="51">
        <v>0</v>
      </c>
      <c r="BS93" s="9">
        <f t="shared" si="46"/>
        <v>11845080748.497421</v>
      </c>
      <c r="BT93" s="19">
        <f>SUM(C93,H93,AC93,AI93,AT93,)</f>
        <v>8319914626.4090385</v>
      </c>
      <c r="BU93" s="19">
        <f>SUM(C93,H93)</f>
        <v>1054174733.161088</v>
      </c>
      <c r="BV93" s="19">
        <f>SUM(AC93,AI93,AT93)</f>
        <v>7265739893.2479496</v>
      </c>
      <c r="BW93" s="11">
        <f t="shared" si="47"/>
        <v>2635345704.4253578</v>
      </c>
      <c r="BX93" s="20">
        <f>SUM(E93,K93)</f>
        <v>560040388.4231379</v>
      </c>
      <c r="BY93" s="20">
        <f>SUM(AD93,AM93,AU93,BB93,BK93)</f>
        <v>1745707459.8727305</v>
      </c>
      <c r="BZ93" s="20">
        <f t="shared" si="48"/>
        <v>0</v>
      </c>
      <c r="CA93" s="12">
        <f t="shared" si="49"/>
        <v>889820417.6630249</v>
      </c>
      <c r="CB93" s="21">
        <f>SUM(N93,Z93:AB93)</f>
        <v>164466099.7008875</v>
      </c>
      <c r="CC93" s="21">
        <f>SUM(AE93,AF93,AQ93,AX93,BG93)</f>
        <v>498006491.8751809</v>
      </c>
      <c r="CD93" s="21">
        <f>SUM(BL93,AG93,AR93,AZ93,BH93,BQ93)</f>
        <v>227347826.08695653</v>
      </c>
      <c r="CE93" s="95">
        <f>Y93+BA93</f>
        <v>0</v>
      </c>
      <c r="CF93" s="1"/>
    </row>
    <row r="94" spans="1:84">
      <c r="A94" s="17">
        <v>592</v>
      </c>
      <c r="B94" s="17" t="s">
        <v>107</v>
      </c>
      <c r="C94" s="18">
        <f t="shared" si="28"/>
        <v>824406045.52022004</v>
      </c>
      <c r="D94" s="51">
        <v>824406045.52022004</v>
      </c>
      <c r="E94" s="18">
        <f t="shared" si="29"/>
        <v>614346970.79133093</v>
      </c>
      <c r="F94" s="17">
        <v>480561733.91393095</v>
      </c>
      <c r="G94" s="17">
        <v>133785236.8774</v>
      </c>
      <c r="H94" s="18">
        <f t="shared" si="30"/>
        <v>355739532.00002998</v>
      </c>
      <c r="I94" s="51">
        <v>0</v>
      </c>
      <c r="J94" s="51">
        <v>355739532.00002998</v>
      </c>
      <c r="K94" s="18">
        <f t="shared" si="31"/>
        <v>270616660.71864086</v>
      </c>
      <c r="L94" s="17">
        <v>0</v>
      </c>
      <c r="M94" s="17">
        <v>270616660.71864086</v>
      </c>
      <c r="N94" s="18">
        <f t="shared" si="32"/>
        <v>1185559943.8429108</v>
      </c>
      <c r="O94" s="18">
        <f t="shared" si="33"/>
        <v>1185559943.8429108</v>
      </c>
      <c r="P94" s="17">
        <v>534960518.3780669</v>
      </c>
      <c r="Q94" s="17">
        <v>650599425.46484375</v>
      </c>
      <c r="R94" s="18">
        <f t="shared" si="34"/>
        <v>0</v>
      </c>
      <c r="S94" s="17">
        <v>0</v>
      </c>
      <c r="T94" s="17">
        <v>0</v>
      </c>
      <c r="U94" s="18">
        <f t="shared" si="35"/>
        <v>0</v>
      </c>
      <c r="V94" s="17">
        <v>0</v>
      </c>
      <c r="W94" s="17">
        <v>0</v>
      </c>
      <c r="X94" s="18">
        <f t="shared" si="36"/>
        <v>136870725.85674</v>
      </c>
      <c r="Y94" s="17">
        <v>0</v>
      </c>
      <c r="Z94" s="17">
        <v>0</v>
      </c>
      <c r="AA94" s="17">
        <v>0</v>
      </c>
      <c r="AB94" s="17">
        <v>136870725.85674</v>
      </c>
      <c r="AC94" s="18">
        <v>388305304.31064039</v>
      </c>
      <c r="AD94" s="18">
        <v>48515034.81509307</v>
      </c>
      <c r="AE94" s="18">
        <v>44761765.967643127</v>
      </c>
      <c r="AF94" s="18">
        <v>0</v>
      </c>
      <c r="AG94" s="46">
        <f t="shared" si="37"/>
        <v>0</v>
      </c>
      <c r="AH94" s="51">
        <v>0</v>
      </c>
      <c r="AI94" s="18">
        <f t="shared" si="26"/>
        <v>6096302368.9768066</v>
      </c>
      <c r="AJ94" s="51">
        <v>5301345707.6996384</v>
      </c>
      <c r="AK94" s="51">
        <v>575370677.27922714</v>
      </c>
      <c r="AL94" s="51">
        <v>219585983.99794149</v>
      </c>
      <c r="AM94" s="18">
        <f t="shared" si="38"/>
        <v>1226346154.3458676</v>
      </c>
      <c r="AN94" s="17">
        <v>518486154</v>
      </c>
      <c r="AO94" s="17">
        <v>573660000</v>
      </c>
      <c r="AP94" s="17">
        <v>134200000.3458676</v>
      </c>
      <c r="AQ94" s="18">
        <v>245231976.17003584</v>
      </c>
      <c r="AR94" s="18">
        <f t="shared" si="39"/>
        <v>0</v>
      </c>
      <c r="AS94" s="51">
        <v>0</v>
      </c>
      <c r="AT94" s="46">
        <v>2093638620.3578</v>
      </c>
      <c r="AU94" s="18">
        <f t="shared" si="40"/>
        <v>333913483.62609255</v>
      </c>
      <c r="AV94" s="17">
        <v>193215171</v>
      </c>
      <c r="AW94" s="17">
        <v>140698312.62609258</v>
      </c>
      <c r="AX94" s="18">
        <v>0</v>
      </c>
      <c r="AY94" s="18">
        <f t="shared" si="41"/>
        <v>33341684.760250155</v>
      </c>
      <c r="AZ94" s="51">
        <v>0</v>
      </c>
      <c r="BA94" s="17">
        <v>33341684.760250155</v>
      </c>
      <c r="BB94" s="18">
        <f t="shared" si="27"/>
        <v>47835118.430451304</v>
      </c>
      <c r="BC94" s="17">
        <v>41689107.498015001</v>
      </c>
      <c r="BD94" s="17">
        <v>6146010.9324362995</v>
      </c>
      <c r="BE94" s="18">
        <f t="shared" si="42"/>
        <v>0</v>
      </c>
      <c r="BF94" s="51">
        <v>0</v>
      </c>
      <c r="BG94" s="46">
        <v>326575510.90862042</v>
      </c>
      <c r="BH94" s="46">
        <f t="shared" si="43"/>
        <v>23000000</v>
      </c>
      <c r="BI94" s="51">
        <v>0</v>
      </c>
      <c r="BJ94" s="51">
        <v>23000000</v>
      </c>
      <c r="BK94" s="46">
        <v>65605976.419215485</v>
      </c>
      <c r="BL94" s="46">
        <f t="shared" si="44"/>
        <v>4347826.0869565215</v>
      </c>
      <c r="BM94" s="51">
        <v>4347826.0869565215</v>
      </c>
      <c r="BN94" s="18">
        <v>75255293.180316925</v>
      </c>
      <c r="BO94" s="18">
        <v>163664832.99999505</v>
      </c>
      <c r="BP94" s="18">
        <v>0</v>
      </c>
      <c r="BQ94" s="18">
        <f t="shared" si="45"/>
        <v>350000000</v>
      </c>
      <c r="BR94" s="51">
        <v>350000000</v>
      </c>
      <c r="BS94" s="9">
        <f t="shared" si="46"/>
        <v>14954180830.085657</v>
      </c>
      <c r="BT94" s="19">
        <f>SUM(C94,H94,AC94,AI94,AT94,)</f>
        <v>9758391871.1654968</v>
      </c>
      <c r="BU94" s="19">
        <f>SUM(C94,H94)</f>
        <v>1180145577.5202501</v>
      </c>
      <c r="BV94" s="19">
        <f>SUM(AC94,AI94,AT94)</f>
        <v>8578246293.6452465</v>
      </c>
      <c r="BW94" s="11">
        <f t="shared" si="47"/>
        <v>2846099525.3270044</v>
      </c>
      <c r="BX94" s="20">
        <f>SUM(E94,K94)</f>
        <v>884963631.50997186</v>
      </c>
      <c r="BY94" s="20">
        <f>SUM(AD94,AM94,AU94,BB94,BK94)</f>
        <v>1722215767.6367199</v>
      </c>
      <c r="BZ94" s="20">
        <f t="shared" si="48"/>
        <v>0</v>
      </c>
      <c r="CA94" s="12">
        <f t="shared" si="49"/>
        <v>2316347748.8329067</v>
      </c>
      <c r="CB94" s="21">
        <f>SUM(N94,Z94:AB94)</f>
        <v>1322430669.6996508</v>
      </c>
      <c r="CC94" s="21">
        <f>SUM(AE94,AF94,AQ94,AX94,BG94)</f>
        <v>616569253.04629946</v>
      </c>
      <c r="CD94" s="21">
        <f>SUM(BL94,AG94,AR94,AZ94,BH94,BQ94)</f>
        <v>377347826.0869565</v>
      </c>
      <c r="CE94" s="95">
        <f>Y94+BA94</f>
        <v>33341684.760250155</v>
      </c>
      <c r="CF94" s="1"/>
    </row>
    <row r="95" spans="1:84">
      <c r="A95" s="17">
        <v>593</v>
      </c>
      <c r="B95" s="17" t="s">
        <v>108</v>
      </c>
      <c r="C95" s="18">
        <f t="shared" si="28"/>
        <v>1017423827.4809999</v>
      </c>
      <c r="D95" s="51">
        <v>1017423827.4809999</v>
      </c>
      <c r="E95" s="18">
        <f t="shared" si="29"/>
        <v>638821926.08928704</v>
      </c>
      <c r="F95" s="17">
        <v>486454962.42608702</v>
      </c>
      <c r="G95" s="17">
        <v>152366963.66319999</v>
      </c>
      <c r="H95" s="18">
        <f t="shared" si="30"/>
        <v>67736519.999960005</v>
      </c>
      <c r="I95" s="51">
        <v>0</v>
      </c>
      <c r="J95" s="51">
        <v>67736519.999960005</v>
      </c>
      <c r="K95" s="18">
        <f t="shared" si="31"/>
        <v>58279058.464679725</v>
      </c>
      <c r="L95" s="17">
        <v>0</v>
      </c>
      <c r="M95" s="17">
        <v>58279058.464679725</v>
      </c>
      <c r="N95" s="18">
        <f t="shared" si="32"/>
        <v>239951827.37487996</v>
      </c>
      <c r="O95" s="18">
        <f t="shared" si="33"/>
        <v>0</v>
      </c>
      <c r="P95" s="17">
        <v>0</v>
      </c>
      <c r="Q95" s="17">
        <v>0</v>
      </c>
      <c r="R95" s="18">
        <f t="shared" si="34"/>
        <v>0</v>
      </c>
      <c r="S95" s="17">
        <v>0</v>
      </c>
      <c r="T95" s="17">
        <v>0</v>
      </c>
      <c r="U95" s="18">
        <f t="shared" si="35"/>
        <v>239951827.37487996</v>
      </c>
      <c r="V95" s="17">
        <v>102427788.7679366</v>
      </c>
      <c r="W95" s="17">
        <v>137524038.60694337</v>
      </c>
      <c r="X95" s="18">
        <f t="shared" si="36"/>
        <v>26853677.396340001</v>
      </c>
      <c r="Y95" s="17">
        <v>0</v>
      </c>
      <c r="Z95" s="17">
        <v>0</v>
      </c>
      <c r="AA95" s="17">
        <v>0</v>
      </c>
      <c r="AB95" s="17">
        <v>26853677.396340001</v>
      </c>
      <c r="AC95" s="18">
        <v>313207223.35086954</v>
      </c>
      <c r="AD95" s="18">
        <v>37712875.118320741</v>
      </c>
      <c r="AE95" s="18">
        <v>33071987.976093303</v>
      </c>
      <c r="AF95" s="18">
        <v>0</v>
      </c>
      <c r="AG95" s="46">
        <f t="shared" si="37"/>
        <v>0</v>
      </c>
      <c r="AH95" s="51">
        <v>0</v>
      </c>
      <c r="AI95" s="18">
        <f t="shared" si="26"/>
        <v>8944949224.8950386</v>
      </c>
      <c r="AJ95" s="51">
        <v>7997770800.8165131</v>
      </c>
      <c r="AK95" s="51">
        <v>947178424.07852495</v>
      </c>
      <c r="AL95" s="51">
        <v>0</v>
      </c>
      <c r="AM95" s="18">
        <f t="shared" si="38"/>
        <v>2031966945</v>
      </c>
      <c r="AN95" s="17">
        <v>613782945</v>
      </c>
      <c r="AO95" s="17">
        <v>1418184000</v>
      </c>
      <c r="AP95" s="17">
        <v>0</v>
      </c>
      <c r="AQ95" s="18">
        <v>244611698.95907891</v>
      </c>
      <c r="AR95" s="18">
        <f t="shared" si="39"/>
        <v>100000000</v>
      </c>
      <c r="AS95" s="51">
        <v>100000000</v>
      </c>
      <c r="AT95" s="46">
        <v>1387177236.4783001</v>
      </c>
      <c r="AU95" s="18">
        <f t="shared" si="40"/>
        <v>200823114</v>
      </c>
      <c r="AV95" s="17">
        <v>200823114</v>
      </c>
      <c r="AW95" s="17">
        <v>0</v>
      </c>
      <c r="AX95" s="18">
        <v>0</v>
      </c>
      <c r="AY95" s="18">
        <f t="shared" si="41"/>
        <v>0</v>
      </c>
      <c r="AZ95" s="51">
        <v>0</v>
      </c>
      <c r="BA95" s="17">
        <v>0</v>
      </c>
      <c r="BB95" s="18">
        <f t="shared" si="27"/>
        <v>41459091.851579204</v>
      </c>
      <c r="BC95" s="17">
        <v>35374210.607610002</v>
      </c>
      <c r="BD95" s="17">
        <v>6084881.2439692002</v>
      </c>
      <c r="BE95" s="18">
        <f t="shared" si="42"/>
        <v>0</v>
      </c>
      <c r="BF95" s="51">
        <v>0</v>
      </c>
      <c r="BG95" s="46">
        <v>352273119.3160004</v>
      </c>
      <c r="BH95" s="46">
        <f t="shared" si="43"/>
        <v>23000000</v>
      </c>
      <c r="BI95" s="51">
        <v>0</v>
      </c>
      <c r="BJ95" s="51">
        <v>23000000</v>
      </c>
      <c r="BK95" s="46">
        <v>40120857.415783234</v>
      </c>
      <c r="BL95" s="46">
        <f t="shared" si="44"/>
        <v>4347826.0869565215</v>
      </c>
      <c r="BM95" s="51">
        <v>4347826.0869565215</v>
      </c>
      <c r="BN95" s="18">
        <v>106586685.03422971</v>
      </c>
      <c r="BO95" s="18">
        <v>296973979.00019163</v>
      </c>
      <c r="BP95" s="18">
        <v>30134692.803337343</v>
      </c>
      <c r="BQ95" s="18">
        <f t="shared" si="45"/>
        <v>200000000</v>
      </c>
      <c r="BR95" s="51">
        <v>200000000</v>
      </c>
      <c r="BS95" s="9">
        <f t="shared" si="46"/>
        <v>16437483394.091925</v>
      </c>
      <c r="BT95" s="19">
        <f>SUM(C95,H95,AC95,AI95,AT95,)</f>
        <v>11730494032.205168</v>
      </c>
      <c r="BU95" s="19">
        <f>SUM(C95,H95)</f>
        <v>1085160347.4809599</v>
      </c>
      <c r="BV95" s="19">
        <f>SUM(AC95,AI95,AT95)</f>
        <v>10645333684.724209</v>
      </c>
      <c r="BW95" s="11">
        <f t="shared" si="47"/>
        <v>3482879224.7774091</v>
      </c>
      <c r="BX95" s="20">
        <f>SUM(E95,K95)</f>
        <v>697100984.55396676</v>
      </c>
      <c r="BY95" s="20">
        <f>SUM(AD95,AM95,AU95,BB95,BK95)</f>
        <v>2352082883.3856831</v>
      </c>
      <c r="BZ95" s="20">
        <f t="shared" si="48"/>
        <v>0</v>
      </c>
      <c r="CA95" s="12">
        <f t="shared" si="49"/>
        <v>1224110137.109349</v>
      </c>
      <c r="CB95" s="21">
        <f>SUM(N95,Z95:AB95)</f>
        <v>266805504.77121997</v>
      </c>
      <c r="CC95" s="21">
        <f>SUM(AE95,AF95,AQ95,AX95,BG95)</f>
        <v>629956806.25117254</v>
      </c>
      <c r="CD95" s="21">
        <f>SUM(BL95,AG95,AR95,AZ95,BH95,BQ95)</f>
        <v>327347826.0869565</v>
      </c>
      <c r="CE95" s="95">
        <f>Y95+BA95</f>
        <v>0</v>
      </c>
      <c r="CF95" s="1"/>
    </row>
    <row r="96" spans="1:84">
      <c r="A96" s="17">
        <v>594</v>
      </c>
      <c r="B96" s="17" t="s">
        <v>109</v>
      </c>
      <c r="C96" s="18">
        <f t="shared" si="28"/>
        <v>1146002942.2811999</v>
      </c>
      <c r="D96" s="51">
        <v>1146002942.2811999</v>
      </c>
      <c r="E96" s="18">
        <f t="shared" si="29"/>
        <v>686616533.77670002</v>
      </c>
      <c r="F96" s="17">
        <v>541161461.60230005</v>
      </c>
      <c r="G96" s="17">
        <v>145455072.1744</v>
      </c>
      <c r="H96" s="18">
        <f t="shared" si="30"/>
        <v>136557528.00009999</v>
      </c>
      <c r="I96" s="51">
        <v>0</v>
      </c>
      <c r="J96" s="51">
        <v>136557528.00009999</v>
      </c>
      <c r="K96" s="18">
        <f t="shared" si="31"/>
        <v>77998364.266872674</v>
      </c>
      <c r="L96" s="17">
        <v>0</v>
      </c>
      <c r="M96" s="17">
        <v>77998364.266872674</v>
      </c>
      <c r="N96" s="18">
        <f t="shared" si="32"/>
        <v>267571575.6934261</v>
      </c>
      <c r="O96" s="18">
        <f t="shared" si="33"/>
        <v>0</v>
      </c>
      <c r="P96" s="17">
        <v>0</v>
      </c>
      <c r="Q96" s="17">
        <v>0</v>
      </c>
      <c r="R96" s="18">
        <f t="shared" si="34"/>
        <v>0</v>
      </c>
      <c r="S96" s="17">
        <v>0</v>
      </c>
      <c r="T96" s="17">
        <v>0</v>
      </c>
      <c r="U96" s="18">
        <f t="shared" si="35"/>
        <v>267571575.6934261</v>
      </c>
      <c r="V96" s="17">
        <v>112573268.65250877</v>
      </c>
      <c r="W96" s="17">
        <v>154998307.04091734</v>
      </c>
      <c r="X96" s="18">
        <f t="shared" si="36"/>
        <v>39815576.215259999</v>
      </c>
      <c r="Y96" s="17">
        <v>0</v>
      </c>
      <c r="Z96" s="17">
        <v>0</v>
      </c>
      <c r="AA96" s="17">
        <v>0</v>
      </c>
      <c r="AB96" s="17">
        <v>39815576.215259999</v>
      </c>
      <c r="AC96" s="18">
        <v>353978640.07146907</v>
      </c>
      <c r="AD96" s="18">
        <v>54444796.456936456</v>
      </c>
      <c r="AE96" s="18">
        <v>54292805.960753441</v>
      </c>
      <c r="AF96" s="18">
        <v>0</v>
      </c>
      <c r="AG96" s="46">
        <f t="shared" si="37"/>
        <v>0</v>
      </c>
      <c r="AH96" s="51">
        <v>0</v>
      </c>
      <c r="AI96" s="18">
        <f t="shared" si="26"/>
        <v>6582356010.6553802</v>
      </c>
      <c r="AJ96" s="51">
        <v>6080059273.1339588</v>
      </c>
      <c r="AK96" s="51">
        <v>502296737.52142149</v>
      </c>
      <c r="AL96" s="51">
        <v>0</v>
      </c>
      <c r="AM96" s="18">
        <f t="shared" si="38"/>
        <v>982701395</v>
      </c>
      <c r="AN96" s="17">
        <v>492765395</v>
      </c>
      <c r="AO96" s="17">
        <v>489936000</v>
      </c>
      <c r="AP96" s="17">
        <v>0</v>
      </c>
      <c r="AQ96" s="18">
        <v>235914275.15822366</v>
      </c>
      <c r="AR96" s="18">
        <f t="shared" si="39"/>
        <v>0</v>
      </c>
      <c r="AS96" s="51">
        <v>0</v>
      </c>
      <c r="AT96" s="46">
        <v>1381822051.8713</v>
      </c>
      <c r="AU96" s="18">
        <f t="shared" si="40"/>
        <v>176636719.69887781</v>
      </c>
      <c r="AV96" s="17">
        <v>176636719.69887781</v>
      </c>
      <c r="AW96" s="17">
        <v>0</v>
      </c>
      <c r="AX96" s="18">
        <v>0</v>
      </c>
      <c r="AY96" s="18">
        <f t="shared" si="41"/>
        <v>0</v>
      </c>
      <c r="AZ96" s="51">
        <v>0</v>
      </c>
      <c r="BA96" s="17">
        <v>0</v>
      </c>
      <c r="BB96" s="18">
        <f t="shared" si="27"/>
        <v>49342567.261931501</v>
      </c>
      <c r="BC96" s="17">
        <v>42778787.51286</v>
      </c>
      <c r="BD96" s="17">
        <v>6563779.7490714993</v>
      </c>
      <c r="BE96" s="18">
        <f t="shared" si="42"/>
        <v>0</v>
      </c>
      <c r="BF96" s="51">
        <v>0</v>
      </c>
      <c r="BG96" s="46">
        <v>552762926.50119519</v>
      </c>
      <c r="BH96" s="46">
        <f t="shared" si="43"/>
        <v>23000000</v>
      </c>
      <c r="BI96" s="51">
        <v>0</v>
      </c>
      <c r="BJ96" s="51">
        <v>23000000</v>
      </c>
      <c r="BK96" s="46">
        <v>43075308.28320618</v>
      </c>
      <c r="BL96" s="46">
        <f t="shared" si="44"/>
        <v>4347826.0869565215</v>
      </c>
      <c r="BM96" s="51">
        <v>4347826.0869565215</v>
      </c>
      <c r="BN96" s="18">
        <v>65092911.336733855</v>
      </c>
      <c r="BO96" s="18">
        <v>71502685.999966159</v>
      </c>
      <c r="BP96" s="18">
        <v>0</v>
      </c>
      <c r="BQ96" s="18">
        <f t="shared" si="45"/>
        <v>0</v>
      </c>
      <c r="BR96" s="51">
        <v>0</v>
      </c>
      <c r="BS96" s="9">
        <f t="shared" si="46"/>
        <v>12985833440.576488</v>
      </c>
      <c r="BT96" s="19">
        <f>SUM(C96,H96,AC96,AI96,AT96,)</f>
        <v>9600717172.8794498</v>
      </c>
      <c r="BU96" s="19">
        <f>SUM(C96,H96)</f>
        <v>1282560470.2812998</v>
      </c>
      <c r="BV96" s="19">
        <f>SUM(AC96,AI96,AT96)</f>
        <v>8318156702.5981493</v>
      </c>
      <c r="BW96" s="11">
        <f t="shared" si="47"/>
        <v>2207411282.0812249</v>
      </c>
      <c r="BX96" s="20">
        <f>SUM(E96,K96)</f>
        <v>764614898.04357266</v>
      </c>
      <c r="BY96" s="20">
        <f>SUM(AD96,AM96,AU96,BB96,BK96)</f>
        <v>1306200786.7009518</v>
      </c>
      <c r="BZ96" s="20">
        <f t="shared" si="48"/>
        <v>0</v>
      </c>
      <c r="CA96" s="12">
        <f t="shared" si="49"/>
        <v>1177704985.6158149</v>
      </c>
      <c r="CB96" s="21">
        <f>SUM(N96,Z96:AB96)</f>
        <v>307387151.9086861</v>
      </c>
      <c r="CC96" s="21">
        <f>SUM(AE96,AF96,AQ96,AX96,BG96)</f>
        <v>842970007.62017226</v>
      </c>
      <c r="CD96" s="21">
        <f>SUM(BL96,AG96,AR96,AZ96,BH96,BQ96)</f>
        <v>27347826.086956523</v>
      </c>
      <c r="CE96" s="95">
        <f>Y96+BA96</f>
        <v>0</v>
      </c>
      <c r="CF96" s="1"/>
    </row>
    <row r="97" spans="1:84">
      <c r="A97" s="17">
        <v>595</v>
      </c>
      <c r="B97" s="17" t="s">
        <v>110</v>
      </c>
      <c r="C97" s="18">
        <f t="shared" si="28"/>
        <v>1062069708.2409</v>
      </c>
      <c r="D97" s="51">
        <v>1062069708.2409</v>
      </c>
      <c r="E97" s="18">
        <f t="shared" si="29"/>
        <v>392584228.181831</v>
      </c>
      <c r="F97" s="17">
        <v>339539506.97143102</v>
      </c>
      <c r="G97" s="17">
        <v>53044721.2104</v>
      </c>
      <c r="H97" s="18">
        <f t="shared" si="30"/>
        <v>247249871.99996001</v>
      </c>
      <c r="I97" s="51">
        <v>0</v>
      </c>
      <c r="J97" s="51">
        <v>247249871.99996001</v>
      </c>
      <c r="K97" s="18">
        <f t="shared" si="31"/>
        <v>167267837.6981557</v>
      </c>
      <c r="L97" s="17">
        <v>0</v>
      </c>
      <c r="M97" s="17">
        <v>167267837.6981557</v>
      </c>
      <c r="N97" s="18">
        <f t="shared" si="32"/>
        <v>237140729.05721682</v>
      </c>
      <c r="O97" s="18">
        <f t="shared" si="33"/>
        <v>0</v>
      </c>
      <c r="P97" s="17">
        <v>0</v>
      </c>
      <c r="Q97" s="17">
        <v>0</v>
      </c>
      <c r="R97" s="18">
        <f t="shared" si="34"/>
        <v>237140729.05721682</v>
      </c>
      <c r="S97" s="17">
        <v>121409873.65179218</v>
      </c>
      <c r="T97" s="17">
        <v>115730855.40542464</v>
      </c>
      <c r="U97" s="18">
        <f t="shared" si="35"/>
        <v>0</v>
      </c>
      <c r="V97" s="17">
        <v>0</v>
      </c>
      <c r="W97" s="17">
        <v>0</v>
      </c>
      <c r="X97" s="18">
        <f t="shared" si="36"/>
        <v>69969050.165639997</v>
      </c>
      <c r="Y97" s="17">
        <v>0</v>
      </c>
      <c r="Z97" s="17">
        <v>0</v>
      </c>
      <c r="AA97" s="17">
        <v>0</v>
      </c>
      <c r="AB97" s="17">
        <v>69969050.165639997</v>
      </c>
      <c r="AC97" s="18">
        <v>306359029.17137569</v>
      </c>
      <c r="AD97" s="18">
        <v>19237283.566258729</v>
      </c>
      <c r="AE97" s="18">
        <v>13565771.990193732</v>
      </c>
      <c r="AF97" s="18">
        <v>0</v>
      </c>
      <c r="AG97" s="46">
        <f t="shared" si="37"/>
        <v>0</v>
      </c>
      <c r="AH97" s="51">
        <v>0</v>
      </c>
      <c r="AI97" s="18">
        <f t="shared" si="26"/>
        <v>2775430475.9379487</v>
      </c>
      <c r="AJ97" s="51">
        <v>2408022098.0978603</v>
      </c>
      <c r="AK97" s="51">
        <v>367408377.84008843</v>
      </c>
      <c r="AL97" s="51">
        <v>0</v>
      </c>
      <c r="AM97" s="18">
        <f t="shared" si="38"/>
        <v>291330689</v>
      </c>
      <c r="AN97" s="17">
        <v>137592689</v>
      </c>
      <c r="AO97" s="17">
        <v>153738000</v>
      </c>
      <c r="AP97" s="17">
        <v>0</v>
      </c>
      <c r="AQ97" s="18">
        <v>100274548.27231546</v>
      </c>
      <c r="AR97" s="18">
        <f t="shared" si="39"/>
        <v>500000000</v>
      </c>
      <c r="AS97" s="51">
        <v>500000000</v>
      </c>
      <c r="AT97" s="46">
        <v>701496893.01558006</v>
      </c>
      <c r="AU97" s="18">
        <f t="shared" si="40"/>
        <v>80194476.770354703</v>
      </c>
      <c r="AV97" s="17">
        <v>80194476.770354703</v>
      </c>
      <c r="AW97" s="17">
        <v>0</v>
      </c>
      <c r="AX97" s="18">
        <v>0</v>
      </c>
      <c r="AY97" s="18">
        <f t="shared" si="41"/>
        <v>0</v>
      </c>
      <c r="AZ97" s="51">
        <v>0</v>
      </c>
      <c r="BA97" s="17">
        <v>0</v>
      </c>
      <c r="BB97" s="18">
        <f t="shared" si="27"/>
        <v>39092703.687822804</v>
      </c>
      <c r="BC97" s="17">
        <v>37459301.287320003</v>
      </c>
      <c r="BD97" s="17">
        <v>1633402.4005028</v>
      </c>
      <c r="BE97" s="18">
        <f t="shared" si="42"/>
        <v>0</v>
      </c>
      <c r="BF97" s="51">
        <v>0</v>
      </c>
      <c r="BG97" s="46">
        <v>176956357.72899839</v>
      </c>
      <c r="BH97" s="46">
        <f t="shared" si="43"/>
        <v>23000000</v>
      </c>
      <c r="BI97" s="51">
        <v>0</v>
      </c>
      <c r="BJ97" s="51">
        <v>23000000</v>
      </c>
      <c r="BK97" s="46">
        <v>23038516.469132058</v>
      </c>
      <c r="BL97" s="46">
        <f t="shared" si="44"/>
        <v>4347826.0869565215</v>
      </c>
      <c r="BM97" s="51">
        <v>4347826.0869565215</v>
      </c>
      <c r="BN97" s="18">
        <v>2835019.6731882049</v>
      </c>
      <c r="BO97" s="18">
        <v>20939421.999946907</v>
      </c>
      <c r="BP97" s="18">
        <v>11405875.30399668</v>
      </c>
      <c r="BQ97" s="18">
        <f t="shared" si="45"/>
        <v>0</v>
      </c>
      <c r="BR97" s="51">
        <v>0</v>
      </c>
      <c r="BS97" s="9">
        <f t="shared" si="46"/>
        <v>7265786314.0177727</v>
      </c>
      <c r="BT97" s="19">
        <f>SUM(C97,H97,AC97,AI97,AT97,)</f>
        <v>5092605978.3657646</v>
      </c>
      <c r="BU97" s="19">
        <f>SUM(C97,H97)</f>
        <v>1309319580.24086</v>
      </c>
      <c r="BV97" s="19">
        <f>SUM(AC97,AI97,AT97)</f>
        <v>3783286398.1249046</v>
      </c>
      <c r="BW97" s="11">
        <f t="shared" si="47"/>
        <v>1047926052.3506869</v>
      </c>
      <c r="BX97" s="20">
        <f>SUM(E97,K97)</f>
        <v>559852065.87998676</v>
      </c>
      <c r="BY97" s="20">
        <f>SUM(AD97,AM97,AU97,BB97,BK97)</f>
        <v>452893669.4935683</v>
      </c>
      <c r="BZ97" s="20">
        <f t="shared" si="48"/>
        <v>0</v>
      </c>
      <c r="CA97" s="12">
        <f t="shared" si="49"/>
        <v>1125254283.301321</v>
      </c>
      <c r="CB97" s="21">
        <f>SUM(N97,Z97:AB97)</f>
        <v>307109779.22285682</v>
      </c>
      <c r="CC97" s="21">
        <f>SUM(AE97,AF97,AQ97,AX97,BG97)</f>
        <v>290796677.99150759</v>
      </c>
      <c r="CD97" s="21">
        <f>SUM(BL97,AG97,AR97,AZ97,BH97,BQ97)</f>
        <v>527347826.0869565</v>
      </c>
      <c r="CE97" s="95">
        <f>Y97+BA97</f>
        <v>0</v>
      </c>
      <c r="CF97" s="1"/>
    </row>
    <row r="98" spans="1:84">
      <c r="A98" s="17">
        <v>596</v>
      </c>
      <c r="B98" s="17" t="s">
        <v>111</v>
      </c>
      <c r="C98" s="18">
        <f t="shared" si="28"/>
        <v>1136814668.1608</v>
      </c>
      <c r="D98" s="51">
        <v>1136814668.1608</v>
      </c>
      <c r="E98" s="18">
        <f t="shared" si="29"/>
        <v>728637060.89586806</v>
      </c>
      <c r="F98" s="17">
        <v>545568450.60326803</v>
      </c>
      <c r="G98" s="17">
        <v>183068610.29260001</v>
      </c>
      <c r="H98" s="18">
        <f t="shared" si="30"/>
        <v>255399047.99996999</v>
      </c>
      <c r="I98" s="51">
        <v>0</v>
      </c>
      <c r="J98" s="51">
        <v>255399047.99996999</v>
      </c>
      <c r="K98" s="18">
        <f t="shared" si="31"/>
        <v>81345070.85420914</v>
      </c>
      <c r="L98" s="17">
        <v>0</v>
      </c>
      <c r="M98" s="17">
        <v>81345070.85420914</v>
      </c>
      <c r="N98" s="18">
        <f t="shared" si="32"/>
        <v>2023896116.3768167</v>
      </c>
      <c r="O98" s="18">
        <f t="shared" si="33"/>
        <v>2023896116.3768167</v>
      </c>
      <c r="P98" s="17">
        <v>864314906.47041881</v>
      </c>
      <c r="Q98" s="17">
        <v>1159581209.9063981</v>
      </c>
      <c r="R98" s="18">
        <f t="shared" si="34"/>
        <v>0</v>
      </c>
      <c r="S98" s="17">
        <v>0</v>
      </c>
      <c r="T98" s="17">
        <v>0</v>
      </c>
      <c r="U98" s="18">
        <f t="shared" si="35"/>
        <v>0</v>
      </c>
      <c r="V98" s="17">
        <v>0</v>
      </c>
      <c r="W98" s="17">
        <v>0</v>
      </c>
      <c r="X98" s="18">
        <f t="shared" si="36"/>
        <v>36973007.670359999</v>
      </c>
      <c r="Y98" s="17">
        <v>0</v>
      </c>
      <c r="Z98" s="17">
        <v>0</v>
      </c>
      <c r="AA98" s="17">
        <v>0</v>
      </c>
      <c r="AB98" s="17">
        <v>36973007.670359999</v>
      </c>
      <c r="AC98" s="18">
        <v>269243005.91141146</v>
      </c>
      <c r="AD98" s="18">
        <v>51797687.642542645</v>
      </c>
      <c r="AE98" s="18">
        <v>49793350.964005955</v>
      </c>
      <c r="AF98" s="18">
        <v>403776807.49270391</v>
      </c>
      <c r="AG98" s="46">
        <f t="shared" si="37"/>
        <v>0</v>
      </c>
      <c r="AH98" s="51">
        <v>0</v>
      </c>
      <c r="AI98" s="18">
        <f t="shared" si="26"/>
        <v>8445969821.079464</v>
      </c>
      <c r="AJ98" s="51">
        <v>7088368249.2432127</v>
      </c>
      <c r="AK98" s="51">
        <v>1239323883.8374627</v>
      </c>
      <c r="AL98" s="51">
        <v>118277687.99878857</v>
      </c>
      <c r="AM98" s="18">
        <f t="shared" si="38"/>
        <v>1895838926.3617163</v>
      </c>
      <c r="AN98" s="17">
        <v>753493925.99999988</v>
      </c>
      <c r="AO98" s="17">
        <v>1001970000</v>
      </c>
      <c r="AP98" s="17">
        <v>140375000.36171636</v>
      </c>
      <c r="AQ98" s="18">
        <v>257055380.28636682</v>
      </c>
      <c r="AR98" s="18">
        <f t="shared" si="39"/>
        <v>0</v>
      </c>
      <c r="AS98" s="51">
        <v>0</v>
      </c>
      <c r="AT98" s="46">
        <v>1529686386.4786</v>
      </c>
      <c r="AU98" s="18">
        <f t="shared" si="40"/>
        <v>211598171.0587312</v>
      </c>
      <c r="AV98" s="17">
        <v>211598171.0587312</v>
      </c>
      <c r="AW98" s="17">
        <v>0</v>
      </c>
      <c r="AX98" s="18">
        <v>0</v>
      </c>
      <c r="AY98" s="18">
        <f t="shared" si="41"/>
        <v>8658044.1162374914</v>
      </c>
      <c r="AZ98" s="51">
        <v>0</v>
      </c>
      <c r="BA98" s="17">
        <v>8658044.1162374914</v>
      </c>
      <c r="BB98" s="18">
        <f t="shared" si="27"/>
        <v>45407470.7775869</v>
      </c>
      <c r="BC98" s="17">
        <v>37640914.537184998</v>
      </c>
      <c r="BD98" s="17">
        <v>7766556.2404019004</v>
      </c>
      <c r="BE98" s="18">
        <f t="shared" si="42"/>
        <v>20000000</v>
      </c>
      <c r="BF98" s="51">
        <v>20000000</v>
      </c>
      <c r="BG98" s="46">
        <v>481085186.58212322</v>
      </c>
      <c r="BH98" s="46">
        <f t="shared" si="43"/>
        <v>0</v>
      </c>
      <c r="BI98" s="51">
        <v>0</v>
      </c>
      <c r="BJ98" s="51">
        <v>0</v>
      </c>
      <c r="BK98" s="46">
        <v>26435719.715709649</v>
      </c>
      <c r="BL98" s="46">
        <f t="shared" si="44"/>
        <v>4347826.0869565215</v>
      </c>
      <c r="BM98" s="51">
        <v>4347826.0869565215</v>
      </c>
      <c r="BN98" s="18">
        <v>272632731.80465847</v>
      </c>
      <c r="BO98" s="18">
        <v>495512792.00003308</v>
      </c>
      <c r="BP98" s="18">
        <v>192881367.14117104</v>
      </c>
      <c r="BQ98" s="18">
        <f t="shared" si="45"/>
        <v>0</v>
      </c>
      <c r="BR98" s="51">
        <v>0</v>
      </c>
      <c r="BS98" s="9">
        <f t="shared" si="46"/>
        <v>18924785647.458042</v>
      </c>
      <c r="BT98" s="19">
        <f>SUM(C98,H98,AC98,AI98,AT98,)</f>
        <v>11637112929.630245</v>
      </c>
      <c r="BU98" s="19">
        <f>SUM(C98,H98)</f>
        <v>1392213716.1607699</v>
      </c>
      <c r="BV98" s="19">
        <f>SUM(AC98,AI98,AT98)</f>
        <v>10244899213.469475</v>
      </c>
      <c r="BW98" s="11">
        <f t="shared" si="47"/>
        <v>4022086998.2522264</v>
      </c>
      <c r="BX98" s="20">
        <f>SUM(E98,K98)</f>
        <v>809982131.75007725</v>
      </c>
      <c r="BY98" s="20">
        <f>SUM(AD98,AM98,AU98,BB98,BK98)</f>
        <v>2231077975.5562868</v>
      </c>
      <c r="BZ98" s="20">
        <f t="shared" si="48"/>
        <v>20000000</v>
      </c>
      <c r="CA98" s="12">
        <f t="shared" si="49"/>
        <v>3256927675.4593329</v>
      </c>
      <c r="CB98" s="21">
        <f>SUM(N98,Z98:AB98)</f>
        <v>2060869124.0471768</v>
      </c>
      <c r="CC98" s="21">
        <f>SUM(AE98,AF98,AQ98,AX98,BG98)</f>
        <v>1191710725.3251998</v>
      </c>
      <c r="CD98" s="21">
        <f>SUM(BL98,AG98,AR98,AZ98,BH98,BQ98)</f>
        <v>4347826.0869565215</v>
      </c>
      <c r="CE98" s="95">
        <f>Y98+BA98</f>
        <v>8658044.1162374914</v>
      </c>
      <c r="CF98" s="1"/>
    </row>
    <row r="99" spans="1:84">
      <c r="A99" s="17">
        <v>597</v>
      </c>
      <c r="B99" s="17" t="s">
        <v>112</v>
      </c>
      <c r="C99" s="18">
        <f t="shared" si="28"/>
        <v>875557538.04149997</v>
      </c>
      <c r="D99" s="51">
        <v>875557538.04149997</v>
      </c>
      <c r="E99" s="18">
        <f t="shared" si="29"/>
        <v>626676010.62257397</v>
      </c>
      <c r="F99" s="17">
        <v>479838562.55697399</v>
      </c>
      <c r="G99" s="17">
        <v>146837448.06560001</v>
      </c>
      <c r="H99" s="18">
        <f t="shared" si="30"/>
        <v>223263431.99994001</v>
      </c>
      <c r="I99" s="51">
        <v>0</v>
      </c>
      <c r="J99" s="51">
        <v>223263431.99994001</v>
      </c>
      <c r="K99" s="18">
        <f t="shared" si="31"/>
        <v>133812509.5063092</v>
      </c>
      <c r="L99" s="17">
        <v>0</v>
      </c>
      <c r="M99" s="17">
        <v>133812509.5063092</v>
      </c>
      <c r="N99" s="18">
        <f t="shared" si="32"/>
        <v>696229808.09904432</v>
      </c>
      <c r="O99" s="18">
        <f t="shared" si="33"/>
        <v>0</v>
      </c>
      <c r="P99" s="17">
        <v>0</v>
      </c>
      <c r="Q99" s="17">
        <v>0</v>
      </c>
      <c r="R99" s="18">
        <f t="shared" si="34"/>
        <v>696229808.09904432</v>
      </c>
      <c r="S99" s="17">
        <v>299933682.61491996</v>
      </c>
      <c r="T99" s="17">
        <v>396296125.48412436</v>
      </c>
      <c r="U99" s="18">
        <f t="shared" si="35"/>
        <v>0</v>
      </c>
      <c r="V99" s="17">
        <v>0</v>
      </c>
      <c r="W99" s="17">
        <v>0</v>
      </c>
      <c r="X99" s="18">
        <f t="shared" si="36"/>
        <v>62468483.089680001</v>
      </c>
      <c r="Y99" s="17">
        <v>0</v>
      </c>
      <c r="Z99" s="17">
        <v>0</v>
      </c>
      <c r="AA99" s="17">
        <v>0</v>
      </c>
      <c r="AB99" s="17">
        <v>62468483.089680001</v>
      </c>
      <c r="AC99" s="18">
        <v>374452811.03060722</v>
      </c>
      <c r="AD99" s="18">
        <v>40584389.149581261</v>
      </c>
      <c r="AE99" s="18">
        <v>37155646.973141357</v>
      </c>
      <c r="AF99" s="18">
        <v>0</v>
      </c>
      <c r="AG99" s="46">
        <f t="shared" si="37"/>
        <v>0</v>
      </c>
      <c r="AH99" s="51">
        <v>0</v>
      </c>
      <c r="AI99" s="18">
        <f t="shared" si="26"/>
        <v>6524021090.2734423</v>
      </c>
      <c r="AJ99" s="51">
        <v>5779456341.2343464</v>
      </c>
      <c r="AK99" s="51">
        <v>744564749.03909624</v>
      </c>
      <c r="AL99" s="51">
        <v>0</v>
      </c>
      <c r="AM99" s="18">
        <f t="shared" si="38"/>
        <v>793397113</v>
      </c>
      <c r="AN99" s="17">
        <v>404732113</v>
      </c>
      <c r="AO99" s="17">
        <v>388665000</v>
      </c>
      <c r="AP99" s="17">
        <v>0</v>
      </c>
      <c r="AQ99" s="18">
        <v>209273813.64599606</v>
      </c>
      <c r="AR99" s="18">
        <f t="shared" si="39"/>
        <v>200000000</v>
      </c>
      <c r="AS99" s="51">
        <v>200000000</v>
      </c>
      <c r="AT99" s="46">
        <v>1305937592.4006</v>
      </c>
      <c r="AU99" s="18">
        <f t="shared" si="40"/>
        <v>173242598</v>
      </c>
      <c r="AV99" s="17">
        <v>173242598</v>
      </c>
      <c r="AW99" s="17">
        <v>0</v>
      </c>
      <c r="AX99" s="18">
        <v>0</v>
      </c>
      <c r="AY99" s="18">
        <f t="shared" si="41"/>
        <v>0</v>
      </c>
      <c r="AZ99" s="51">
        <v>0</v>
      </c>
      <c r="BA99" s="17">
        <v>0</v>
      </c>
      <c r="BB99" s="18">
        <f t="shared" si="27"/>
        <v>44704693.294785902</v>
      </c>
      <c r="BC99" s="17">
        <v>39084238.887120001</v>
      </c>
      <c r="BD99" s="17">
        <v>5620454.4076659</v>
      </c>
      <c r="BE99" s="18">
        <f t="shared" si="42"/>
        <v>0</v>
      </c>
      <c r="BF99" s="51">
        <v>0</v>
      </c>
      <c r="BG99" s="46">
        <v>412523039.43536836</v>
      </c>
      <c r="BH99" s="46">
        <f t="shared" si="43"/>
        <v>23000000</v>
      </c>
      <c r="BI99" s="51">
        <v>0</v>
      </c>
      <c r="BJ99" s="51">
        <v>23000000</v>
      </c>
      <c r="BK99" s="46">
        <v>37608887.251621172</v>
      </c>
      <c r="BL99" s="46">
        <f t="shared" si="44"/>
        <v>4347826.0869565215</v>
      </c>
      <c r="BM99" s="51">
        <v>4347826.0869565215</v>
      </c>
      <c r="BN99" s="18">
        <v>57210981.836124733</v>
      </c>
      <c r="BO99" s="18">
        <v>49733671.999872737</v>
      </c>
      <c r="BP99" s="18">
        <v>155515769.14518946</v>
      </c>
      <c r="BQ99" s="18">
        <f t="shared" si="45"/>
        <v>0</v>
      </c>
      <c r="BR99" s="51">
        <v>0</v>
      </c>
      <c r="BS99" s="9">
        <f t="shared" si="46"/>
        <v>13060717704.882336</v>
      </c>
      <c r="BT99" s="19">
        <f>SUM(C99,H99,AC99,AI99,AT99,)</f>
        <v>9303232463.7460899</v>
      </c>
      <c r="BU99" s="19">
        <f>SUM(C99,H99)</f>
        <v>1098820970.04144</v>
      </c>
      <c r="BV99" s="19">
        <f>SUM(AC99,AI99,AT99)</f>
        <v>8204411493.704649</v>
      </c>
      <c r="BW99" s="11">
        <f t="shared" si="47"/>
        <v>2112486623.8060584</v>
      </c>
      <c r="BX99" s="20">
        <f>SUM(E99,K99)</f>
        <v>760488520.12888312</v>
      </c>
      <c r="BY99" s="20">
        <f>SUM(AD99,AM99,AU99,BB99,BK99)</f>
        <v>1089537680.6959884</v>
      </c>
      <c r="BZ99" s="20">
        <f t="shared" si="48"/>
        <v>0</v>
      </c>
      <c r="CA99" s="12">
        <f t="shared" si="49"/>
        <v>1644998617.3301866</v>
      </c>
      <c r="CB99" s="21">
        <f>SUM(N99,Z99:AB99)</f>
        <v>758698291.18872428</v>
      </c>
      <c r="CC99" s="21">
        <f>SUM(AE99,AF99,AQ99,AX99,BG99)</f>
        <v>658952500.05450583</v>
      </c>
      <c r="CD99" s="21">
        <f>SUM(BL99,AG99,AR99,AZ99,BH99,BQ99)</f>
        <v>227347826.08695653</v>
      </c>
      <c r="CE99" s="95">
        <f>Y99+BA99</f>
        <v>0</v>
      </c>
      <c r="CF99" s="1"/>
    </row>
    <row r="100" spans="1:84">
      <c r="A100" s="17">
        <v>598</v>
      </c>
      <c r="B100" s="17" t="s">
        <v>113</v>
      </c>
      <c r="C100" s="18">
        <f t="shared" si="28"/>
        <v>956442185.04018998</v>
      </c>
      <c r="D100" s="51">
        <v>956442185.04018998</v>
      </c>
      <c r="E100" s="18">
        <f t="shared" si="29"/>
        <v>493637229.57291603</v>
      </c>
      <c r="F100" s="17">
        <v>398172791.91811603</v>
      </c>
      <c r="G100" s="17">
        <v>95464437.654799998</v>
      </c>
      <c r="H100" s="18">
        <f t="shared" si="30"/>
        <v>311581127.99992001</v>
      </c>
      <c r="I100" s="51">
        <v>0</v>
      </c>
      <c r="J100" s="51">
        <v>311581127.99992001</v>
      </c>
      <c r="K100" s="18">
        <f t="shared" si="31"/>
        <v>195609351.27392492</v>
      </c>
      <c r="L100" s="17">
        <v>0</v>
      </c>
      <c r="M100" s="17">
        <v>195609351.27392492</v>
      </c>
      <c r="N100" s="18">
        <f t="shared" si="32"/>
        <v>122580509.56587489</v>
      </c>
      <c r="O100" s="18">
        <f t="shared" si="33"/>
        <v>0</v>
      </c>
      <c r="P100" s="17">
        <v>0</v>
      </c>
      <c r="Q100" s="17">
        <v>0</v>
      </c>
      <c r="R100" s="18">
        <f t="shared" si="34"/>
        <v>0</v>
      </c>
      <c r="S100" s="17">
        <v>0</v>
      </c>
      <c r="T100" s="17">
        <v>0</v>
      </c>
      <c r="U100" s="18">
        <f t="shared" si="35"/>
        <v>122580509.56587489</v>
      </c>
      <c r="V100" s="17">
        <v>57668838.878900282</v>
      </c>
      <c r="W100" s="17">
        <v>64911670.686974607</v>
      </c>
      <c r="X100" s="18">
        <f t="shared" si="36"/>
        <v>85210547.511299998</v>
      </c>
      <c r="Y100" s="17">
        <v>0</v>
      </c>
      <c r="Z100" s="17">
        <v>0</v>
      </c>
      <c r="AA100" s="17">
        <v>0</v>
      </c>
      <c r="AB100" s="17">
        <v>85210547.511299998</v>
      </c>
      <c r="AC100" s="18">
        <v>222466770.95144597</v>
      </c>
      <c r="AD100" s="18">
        <v>29201444.954365753</v>
      </c>
      <c r="AE100" s="18">
        <v>21637908.984358642</v>
      </c>
      <c r="AF100" s="18">
        <v>0</v>
      </c>
      <c r="AG100" s="46">
        <f t="shared" si="37"/>
        <v>0</v>
      </c>
      <c r="AH100" s="51">
        <v>0</v>
      </c>
      <c r="AI100" s="18">
        <f t="shared" ref="AI100:AI131" si="50">SUM(AJ100:AL100)</f>
        <v>8211991113.1466703</v>
      </c>
      <c r="AJ100" s="51">
        <v>6542230532.6704226</v>
      </c>
      <c r="AK100" s="51">
        <v>1561106316.4774466</v>
      </c>
      <c r="AL100" s="51">
        <v>108654263.99880089</v>
      </c>
      <c r="AM100" s="18">
        <f t="shared" si="38"/>
        <v>2099875219.3851871</v>
      </c>
      <c r="AN100" s="17">
        <v>538284219</v>
      </c>
      <c r="AO100" s="17">
        <v>1412112000</v>
      </c>
      <c r="AP100" s="17">
        <v>149479000.38518718</v>
      </c>
      <c r="AQ100" s="18">
        <v>189249061.47950065</v>
      </c>
      <c r="AR100" s="18">
        <f t="shared" si="39"/>
        <v>70000000</v>
      </c>
      <c r="AS100" s="51">
        <v>70000000</v>
      </c>
      <c r="AT100" s="46">
        <v>1287729208.0801001</v>
      </c>
      <c r="AU100" s="18">
        <f t="shared" si="40"/>
        <v>383034443</v>
      </c>
      <c r="AV100" s="17">
        <v>196047650</v>
      </c>
      <c r="AW100" s="17">
        <v>186986793</v>
      </c>
      <c r="AX100" s="18">
        <v>0</v>
      </c>
      <c r="AY100" s="18">
        <f t="shared" si="41"/>
        <v>0</v>
      </c>
      <c r="AZ100" s="51">
        <v>0</v>
      </c>
      <c r="BA100" s="17">
        <v>0</v>
      </c>
      <c r="BB100" s="18">
        <f t="shared" ref="BB100:BB131" si="51">SUM(BC100:BD100)</f>
        <v>38939430.596798405</v>
      </c>
      <c r="BC100" s="17">
        <v>35073263.155995004</v>
      </c>
      <c r="BD100" s="17">
        <v>3866167.4408033998</v>
      </c>
      <c r="BE100" s="18">
        <f t="shared" si="42"/>
        <v>0</v>
      </c>
      <c r="BF100" s="51">
        <v>0</v>
      </c>
      <c r="BG100" s="46">
        <v>208631618.7530708</v>
      </c>
      <c r="BH100" s="46">
        <f t="shared" si="43"/>
        <v>23000000</v>
      </c>
      <c r="BI100" s="51">
        <v>0</v>
      </c>
      <c r="BJ100" s="51">
        <v>23000000</v>
      </c>
      <c r="BK100" s="46">
        <v>32242385.290611982</v>
      </c>
      <c r="BL100" s="46">
        <f t="shared" si="44"/>
        <v>4347826.0869565215</v>
      </c>
      <c r="BM100" s="51">
        <v>4347826.0869565215</v>
      </c>
      <c r="BN100" s="18">
        <v>214997227.54002577</v>
      </c>
      <c r="BO100" s="18">
        <v>275954365.99995369</v>
      </c>
      <c r="BP100" s="18">
        <v>256216539.55365562</v>
      </c>
      <c r="BQ100" s="18">
        <f t="shared" si="45"/>
        <v>0</v>
      </c>
      <c r="BR100" s="51">
        <v>0</v>
      </c>
      <c r="BS100" s="9">
        <f t="shared" si="46"/>
        <v>15734575514.766827</v>
      </c>
      <c r="BT100" s="19">
        <f>SUM(C100,H100,AC100,AI100,AT100,)</f>
        <v>10990210405.218327</v>
      </c>
      <c r="BU100" s="19">
        <f>SUM(C100,H100)</f>
        <v>1268023313.0401101</v>
      </c>
      <c r="BV100" s="19">
        <f>SUM(AC100,AI100,AT100)</f>
        <v>9722187092.178215</v>
      </c>
      <c r="BW100" s="11">
        <f t="shared" si="47"/>
        <v>4019707637.167439</v>
      </c>
      <c r="BX100" s="20">
        <f>SUM(E100,K100)</f>
        <v>689246580.84684098</v>
      </c>
      <c r="BY100" s="20">
        <f>SUM(AD100,AM100,AU100,BB100,BK100)</f>
        <v>2583292923.226963</v>
      </c>
      <c r="BZ100" s="20">
        <f t="shared" si="48"/>
        <v>0</v>
      </c>
      <c r="CA100" s="12">
        <f t="shared" si="49"/>
        <v>724657472.38106155</v>
      </c>
      <c r="CB100" s="21">
        <f>SUM(N100,Z100:AB100)</f>
        <v>207791057.0771749</v>
      </c>
      <c r="CC100" s="21">
        <f>SUM(AE100,AF100,AQ100,AX100,BG100)</f>
        <v>419518589.21693009</v>
      </c>
      <c r="CD100" s="21">
        <f>SUM(BL100,AG100,AR100,AZ100,BH100,BQ100)</f>
        <v>97347826.086956516</v>
      </c>
      <c r="CE100" s="95">
        <f>Y100+BA100</f>
        <v>0</v>
      </c>
      <c r="CF100" s="1"/>
    </row>
    <row r="101" spans="1:84">
      <c r="A101" s="17">
        <v>599</v>
      </c>
      <c r="B101" s="17" t="s">
        <v>114</v>
      </c>
      <c r="C101" s="18">
        <f t="shared" si="28"/>
        <v>1042189790.0018001</v>
      </c>
      <c r="D101" s="51">
        <v>1042189790.0018001</v>
      </c>
      <c r="E101" s="18">
        <f t="shared" si="29"/>
        <v>642860650.16620398</v>
      </c>
      <c r="F101" s="17">
        <v>491586727.48560405</v>
      </c>
      <c r="G101" s="17">
        <v>151273922.68059999</v>
      </c>
      <c r="H101" s="18">
        <f t="shared" si="30"/>
        <v>294641271.99994004</v>
      </c>
      <c r="I101" s="51">
        <v>0</v>
      </c>
      <c r="J101" s="51">
        <v>294641271.99994004</v>
      </c>
      <c r="K101" s="18">
        <f t="shared" si="31"/>
        <v>152475423.92613146</v>
      </c>
      <c r="L101" s="17">
        <v>0</v>
      </c>
      <c r="M101" s="17">
        <v>152475423.92613146</v>
      </c>
      <c r="N101" s="18">
        <f t="shared" si="32"/>
        <v>184325432.76948392</v>
      </c>
      <c r="O101" s="18">
        <f t="shared" si="33"/>
        <v>0</v>
      </c>
      <c r="P101" s="17">
        <v>0</v>
      </c>
      <c r="Q101" s="17">
        <v>0</v>
      </c>
      <c r="R101" s="18">
        <f t="shared" si="34"/>
        <v>0</v>
      </c>
      <c r="S101" s="17">
        <v>0</v>
      </c>
      <c r="T101" s="17">
        <v>0</v>
      </c>
      <c r="U101" s="18">
        <f t="shared" si="35"/>
        <v>184325432.76948392</v>
      </c>
      <c r="V101" s="17">
        <v>80659550.673391163</v>
      </c>
      <c r="W101" s="17">
        <v>103665882.09609275</v>
      </c>
      <c r="X101" s="18">
        <f t="shared" si="36"/>
        <v>67659279.692699999</v>
      </c>
      <c r="Y101" s="17">
        <v>0</v>
      </c>
      <c r="Z101" s="17">
        <v>0</v>
      </c>
      <c r="AA101" s="17">
        <v>0</v>
      </c>
      <c r="AB101" s="17">
        <v>67659279.692699999</v>
      </c>
      <c r="AC101" s="18">
        <v>285746002.07111812</v>
      </c>
      <c r="AD101" s="18">
        <v>42392401.274822831</v>
      </c>
      <c r="AE101" s="18">
        <v>40505145.970720112</v>
      </c>
      <c r="AF101" s="18">
        <v>0</v>
      </c>
      <c r="AG101" s="46">
        <f t="shared" si="37"/>
        <v>0</v>
      </c>
      <c r="AH101" s="51">
        <v>0</v>
      </c>
      <c r="AI101" s="18">
        <f t="shared" si="50"/>
        <v>9707193152.9698238</v>
      </c>
      <c r="AJ101" s="51">
        <v>8162825716.6549826</v>
      </c>
      <c r="AK101" s="51">
        <v>1225144828.3179569</v>
      </c>
      <c r="AL101" s="51">
        <v>319222607.99688518</v>
      </c>
      <c r="AM101" s="18">
        <f t="shared" si="38"/>
        <v>2241987875.3458676</v>
      </c>
      <c r="AN101" s="17">
        <v>656651875.00000012</v>
      </c>
      <c r="AO101" s="17">
        <v>1451136000</v>
      </c>
      <c r="AP101" s="17">
        <v>134200000.3458676</v>
      </c>
      <c r="AQ101" s="18">
        <v>255180939.37803453</v>
      </c>
      <c r="AR101" s="18">
        <f t="shared" si="39"/>
        <v>300000000</v>
      </c>
      <c r="AS101" s="51">
        <v>300000000</v>
      </c>
      <c r="AT101" s="46">
        <v>1428294441.8389001</v>
      </c>
      <c r="AU101" s="18">
        <f t="shared" si="40"/>
        <v>242805982.95140567</v>
      </c>
      <c r="AV101" s="17">
        <v>242805982.95140567</v>
      </c>
      <c r="AW101" s="17">
        <v>0</v>
      </c>
      <c r="AX101" s="18">
        <v>0</v>
      </c>
      <c r="AY101" s="18">
        <f t="shared" si="41"/>
        <v>0</v>
      </c>
      <c r="AZ101" s="51">
        <v>0</v>
      </c>
      <c r="BA101" s="17">
        <v>0</v>
      </c>
      <c r="BB101" s="18">
        <f t="shared" si="51"/>
        <v>42407479.491414905</v>
      </c>
      <c r="BC101" s="17">
        <v>36264219.360435002</v>
      </c>
      <c r="BD101" s="17">
        <v>6143260.1309799002</v>
      </c>
      <c r="BE101" s="18">
        <f t="shared" si="42"/>
        <v>18000000</v>
      </c>
      <c r="BF101" s="51">
        <v>18000000</v>
      </c>
      <c r="BG101" s="46">
        <v>420604573.01903319</v>
      </c>
      <c r="BH101" s="46">
        <f t="shared" si="43"/>
        <v>259000000</v>
      </c>
      <c r="BI101" s="51">
        <v>236000000</v>
      </c>
      <c r="BJ101" s="51">
        <v>23000000</v>
      </c>
      <c r="BK101" s="46">
        <v>46735670.116222247</v>
      </c>
      <c r="BL101" s="46">
        <f t="shared" si="44"/>
        <v>4347826.0869565215</v>
      </c>
      <c r="BM101" s="51">
        <v>4347826.0869565215</v>
      </c>
      <c r="BN101" s="18">
        <v>145871738.78340471</v>
      </c>
      <c r="BO101" s="18">
        <v>310743768.00000894</v>
      </c>
      <c r="BP101" s="18">
        <v>267084707.04879165</v>
      </c>
      <c r="BQ101" s="18">
        <f t="shared" si="45"/>
        <v>428000000</v>
      </c>
      <c r="BR101" s="51">
        <v>428000000</v>
      </c>
      <c r="BS101" s="9">
        <f t="shared" si="46"/>
        <v>18871053552.902786</v>
      </c>
      <c r="BT101" s="19">
        <f>SUM(C101,H101,AC101,AI101,AT101,)</f>
        <v>12758064658.881582</v>
      </c>
      <c r="BU101" s="19">
        <f>SUM(C101,H101)</f>
        <v>1336831062.00174</v>
      </c>
      <c r="BV101" s="19">
        <f>SUM(AC101,AI101,AT101)</f>
        <v>11421233596.879841</v>
      </c>
      <c r="BW101" s="11">
        <f t="shared" si="47"/>
        <v>4153365697.1042747</v>
      </c>
      <c r="BX101" s="20">
        <f>SUM(E101,K101)</f>
        <v>795336074.09233546</v>
      </c>
      <c r="BY101" s="20">
        <f>SUM(AD101,AM101,AU101,BB101,BK101)</f>
        <v>2616329409.1797333</v>
      </c>
      <c r="BZ101" s="20">
        <f t="shared" si="48"/>
        <v>18000000</v>
      </c>
      <c r="CA101" s="12">
        <f t="shared" si="49"/>
        <v>1959623196.9169283</v>
      </c>
      <c r="CB101" s="21">
        <f>SUM(N101,Z101:AB101)</f>
        <v>251984712.46218392</v>
      </c>
      <c r="CC101" s="21">
        <f>SUM(AE101,AF101,AQ101,AX101,BG101)</f>
        <v>716290658.36778784</v>
      </c>
      <c r="CD101" s="21">
        <f>SUM(BL101,AG101,AR101,AZ101,BH101,BQ101)</f>
        <v>991347826.0869565</v>
      </c>
      <c r="CE101" s="95">
        <f>Y101+BA101</f>
        <v>0</v>
      </c>
      <c r="CF101" s="1"/>
    </row>
    <row r="102" spans="1:84">
      <c r="A102" s="17">
        <v>600</v>
      </c>
      <c r="B102" s="17" t="s">
        <v>115</v>
      </c>
      <c r="C102" s="18">
        <f t="shared" si="28"/>
        <v>1008584304.801</v>
      </c>
      <c r="D102" s="51">
        <v>1008584304.801</v>
      </c>
      <c r="E102" s="18">
        <f t="shared" si="29"/>
        <v>476886829.19145</v>
      </c>
      <c r="F102" s="17">
        <v>387160867.22385001</v>
      </c>
      <c r="G102" s="17">
        <v>89725961.967600003</v>
      </c>
      <c r="H102" s="18">
        <f t="shared" si="30"/>
        <v>107947932.00003999</v>
      </c>
      <c r="I102" s="51">
        <v>0</v>
      </c>
      <c r="J102" s="51">
        <v>107947932.00003999</v>
      </c>
      <c r="K102" s="18">
        <f t="shared" si="31"/>
        <v>55109884.317938454</v>
      </c>
      <c r="L102" s="17">
        <v>0</v>
      </c>
      <c r="M102" s="17">
        <v>55109884.317938454</v>
      </c>
      <c r="N102" s="18">
        <f t="shared" si="32"/>
        <v>120911597.69627717</v>
      </c>
      <c r="O102" s="18">
        <f t="shared" si="33"/>
        <v>0</v>
      </c>
      <c r="P102" s="17">
        <v>0</v>
      </c>
      <c r="Q102" s="17">
        <v>0</v>
      </c>
      <c r="R102" s="18">
        <f t="shared" si="34"/>
        <v>0</v>
      </c>
      <c r="S102" s="17">
        <v>0</v>
      </c>
      <c r="T102" s="17">
        <v>0</v>
      </c>
      <c r="U102" s="18">
        <f t="shared" si="35"/>
        <v>120911597.69627717</v>
      </c>
      <c r="V102" s="17">
        <v>56976240.452961773</v>
      </c>
      <c r="W102" s="17">
        <v>63935357.243315399</v>
      </c>
      <c r="X102" s="18">
        <f t="shared" si="36"/>
        <v>23734736.531339999</v>
      </c>
      <c r="Y102" s="17">
        <v>0</v>
      </c>
      <c r="Z102" s="17">
        <v>0</v>
      </c>
      <c r="AA102" s="17">
        <v>0</v>
      </c>
      <c r="AB102" s="17">
        <v>23734736.531339999</v>
      </c>
      <c r="AC102" s="18">
        <v>338292963.11094147</v>
      </c>
      <c r="AD102" s="18">
        <v>24782185.683238029</v>
      </c>
      <c r="AE102" s="18">
        <v>17953100.98702227</v>
      </c>
      <c r="AF102" s="18">
        <v>0</v>
      </c>
      <c r="AG102" s="46">
        <f t="shared" si="37"/>
        <v>0</v>
      </c>
      <c r="AH102" s="51">
        <v>0</v>
      </c>
      <c r="AI102" s="18">
        <f t="shared" si="50"/>
        <v>5662794493.5174141</v>
      </c>
      <c r="AJ102" s="51">
        <v>4775251158.7986612</v>
      </c>
      <c r="AK102" s="51">
        <v>887543334.71875262</v>
      </c>
      <c r="AL102" s="51">
        <v>0</v>
      </c>
      <c r="AM102" s="18">
        <f t="shared" si="38"/>
        <v>1294675604</v>
      </c>
      <c r="AN102" s="17">
        <v>459160604</v>
      </c>
      <c r="AO102" s="17">
        <v>835515000</v>
      </c>
      <c r="AP102" s="17">
        <v>0</v>
      </c>
      <c r="AQ102" s="18">
        <v>163552700.08556876</v>
      </c>
      <c r="AR102" s="18">
        <f t="shared" si="39"/>
        <v>0</v>
      </c>
      <c r="AS102" s="51">
        <v>0</v>
      </c>
      <c r="AT102" s="46">
        <v>915878125.68053997</v>
      </c>
      <c r="AU102" s="18">
        <f t="shared" si="40"/>
        <v>146859407</v>
      </c>
      <c r="AV102" s="17">
        <v>146859407</v>
      </c>
      <c r="AW102" s="17">
        <v>0</v>
      </c>
      <c r="AX102" s="18">
        <v>0</v>
      </c>
      <c r="AY102" s="18">
        <f t="shared" si="41"/>
        <v>0</v>
      </c>
      <c r="AZ102" s="51">
        <v>0</v>
      </c>
      <c r="BA102" s="17">
        <v>0</v>
      </c>
      <c r="BB102" s="18">
        <f t="shared" si="51"/>
        <v>38047727.656722292</v>
      </c>
      <c r="BC102" s="17">
        <v>34510233.169259995</v>
      </c>
      <c r="BD102" s="17">
        <v>3537494.4874622999</v>
      </c>
      <c r="BE102" s="18">
        <f t="shared" si="42"/>
        <v>0</v>
      </c>
      <c r="BF102" s="51">
        <v>0</v>
      </c>
      <c r="BG102" s="46">
        <v>219352824.66716918</v>
      </c>
      <c r="BH102" s="46">
        <f t="shared" si="43"/>
        <v>23000000</v>
      </c>
      <c r="BI102" s="51">
        <v>0</v>
      </c>
      <c r="BJ102" s="51">
        <v>23000000</v>
      </c>
      <c r="BK102" s="46">
        <v>25862154.301341236</v>
      </c>
      <c r="BL102" s="46">
        <f t="shared" si="44"/>
        <v>4347826.0869565215</v>
      </c>
      <c r="BM102" s="51">
        <v>4347826.0869565215</v>
      </c>
      <c r="BN102" s="18">
        <v>74059934.768342137</v>
      </c>
      <c r="BO102" s="18">
        <v>127720500.99989453</v>
      </c>
      <c r="BP102" s="18">
        <v>68128391.816051036</v>
      </c>
      <c r="BQ102" s="18">
        <f t="shared" si="45"/>
        <v>200000000</v>
      </c>
      <c r="BR102" s="51">
        <v>200000000</v>
      </c>
      <c r="BS102" s="9">
        <f t="shared" si="46"/>
        <v>11138483224.899248</v>
      </c>
      <c r="BT102" s="19">
        <f>SUM(C102,H102,AC102,AI102,AT102,)</f>
        <v>8033497819.1099358</v>
      </c>
      <c r="BU102" s="19">
        <f>SUM(C102,H102)</f>
        <v>1116532236.8010399</v>
      </c>
      <c r="BV102" s="19">
        <f>SUM(AC102,AI102,AT102)</f>
        <v>6916965582.3088961</v>
      </c>
      <c r="BW102" s="11">
        <f t="shared" si="47"/>
        <v>2332132619.7349777</v>
      </c>
      <c r="BX102" s="20">
        <f>SUM(E102,K102)</f>
        <v>531996713.50938845</v>
      </c>
      <c r="BY102" s="20">
        <f>SUM(AD102,AM102,AU102,BB102,BK102)</f>
        <v>1530227078.6413016</v>
      </c>
      <c r="BZ102" s="20">
        <f t="shared" si="48"/>
        <v>0</v>
      </c>
      <c r="CA102" s="12">
        <f t="shared" si="49"/>
        <v>772852786.05433393</v>
      </c>
      <c r="CB102" s="21">
        <f>SUM(N102,Z102:AB102)</f>
        <v>144646334.22761717</v>
      </c>
      <c r="CC102" s="21">
        <f>SUM(AE102,AF102,AQ102,AX102,BG102)</f>
        <v>400858625.73976022</v>
      </c>
      <c r="CD102" s="21">
        <f>SUM(BL102,AG102,AR102,AZ102,BH102,BQ102)</f>
        <v>227347826.08695653</v>
      </c>
      <c r="CE102" s="95">
        <f>Y102+BA102</f>
        <v>0</v>
      </c>
      <c r="CF102" s="1"/>
    </row>
    <row r="103" spans="1:84">
      <c r="A103" s="17">
        <v>601</v>
      </c>
      <c r="B103" s="17" t="s">
        <v>116</v>
      </c>
      <c r="C103" s="18">
        <f t="shared" si="28"/>
        <v>1347202646.8817999</v>
      </c>
      <c r="D103" s="51">
        <v>1347202646.8817999</v>
      </c>
      <c r="E103" s="18">
        <f t="shared" si="29"/>
        <v>589276732.96928</v>
      </c>
      <c r="F103" s="17">
        <v>451376520.75268</v>
      </c>
      <c r="G103" s="17">
        <v>137900212.2166</v>
      </c>
      <c r="H103" s="18">
        <f t="shared" si="30"/>
        <v>99756120.000066802</v>
      </c>
      <c r="I103" s="51">
        <v>0</v>
      </c>
      <c r="J103" s="51">
        <v>99756120.000066802</v>
      </c>
      <c r="K103" s="18">
        <f t="shared" si="31"/>
        <v>82753592.697205275</v>
      </c>
      <c r="L103" s="17">
        <v>0</v>
      </c>
      <c r="M103" s="17">
        <v>82753592.697205275</v>
      </c>
      <c r="N103" s="18">
        <f t="shared" si="32"/>
        <v>150388557.19639498</v>
      </c>
      <c r="O103" s="18">
        <f t="shared" si="33"/>
        <v>0</v>
      </c>
      <c r="P103" s="17">
        <v>0</v>
      </c>
      <c r="Q103" s="17">
        <v>0</v>
      </c>
      <c r="R103" s="18">
        <f t="shared" si="34"/>
        <v>0</v>
      </c>
      <c r="S103" s="17">
        <v>0</v>
      </c>
      <c r="T103" s="17">
        <v>0</v>
      </c>
      <c r="U103" s="18">
        <f t="shared" si="35"/>
        <v>150388557.19639498</v>
      </c>
      <c r="V103" s="17">
        <v>61308884.635263048</v>
      </c>
      <c r="W103" s="17">
        <v>89079672.561131924</v>
      </c>
      <c r="X103" s="18">
        <f t="shared" si="36"/>
        <v>33378624.037020002</v>
      </c>
      <c r="Y103" s="17">
        <v>0</v>
      </c>
      <c r="Z103" s="17">
        <v>0</v>
      </c>
      <c r="AA103" s="17">
        <v>0</v>
      </c>
      <c r="AB103" s="17">
        <v>33378624.037020002</v>
      </c>
      <c r="AC103" s="18">
        <v>318149247.35096681</v>
      </c>
      <c r="AD103" s="18">
        <v>28466683.212532826</v>
      </c>
      <c r="AE103" s="18">
        <v>21719990.984299302</v>
      </c>
      <c r="AF103" s="18">
        <v>0</v>
      </c>
      <c r="AG103" s="46">
        <f t="shared" si="37"/>
        <v>0</v>
      </c>
      <c r="AH103" s="51">
        <v>0</v>
      </c>
      <c r="AI103" s="18">
        <f t="shared" si="50"/>
        <v>8411454375.8189774</v>
      </c>
      <c r="AJ103" s="51">
        <v>6765283438.5432062</v>
      </c>
      <c r="AK103" s="51">
        <v>1539184997.2768166</v>
      </c>
      <c r="AL103" s="51">
        <v>106985939.99895512</v>
      </c>
      <c r="AM103" s="18">
        <f t="shared" si="38"/>
        <v>1902309906.3458676</v>
      </c>
      <c r="AN103" s="17">
        <v>504002906</v>
      </c>
      <c r="AO103" s="17">
        <v>1264107000</v>
      </c>
      <c r="AP103" s="17">
        <v>134200000.3458676</v>
      </c>
      <c r="AQ103" s="18">
        <v>185701021.0739342</v>
      </c>
      <c r="AR103" s="18">
        <f t="shared" si="39"/>
        <v>200000000</v>
      </c>
      <c r="AS103" s="51">
        <v>200000000</v>
      </c>
      <c r="AT103" s="46">
        <v>1085741353.1991999</v>
      </c>
      <c r="AU103" s="18">
        <f t="shared" si="40"/>
        <v>136787704.96453035</v>
      </c>
      <c r="AV103" s="17">
        <v>136787704.96453035</v>
      </c>
      <c r="AW103" s="17">
        <v>0</v>
      </c>
      <c r="AX103" s="18">
        <v>0</v>
      </c>
      <c r="AY103" s="18">
        <f t="shared" si="41"/>
        <v>0</v>
      </c>
      <c r="AZ103" s="51">
        <v>0</v>
      </c>
      <c r="BA103" s="17">
        <v>0</v>
      </c>
      <c r="BB103" s="18">
        <f t="shared" si="51"/>
        <v>38968385.018372402</v>
      </c>
      <c r="BC103" s="17">
        <v>34656513.120855004</v>
      </c>
      <c r="BD103" s="17">
        <v>4311871.8975173999</v>
      </c>
      <c r="BE103" s="18">
        <f t="shared" si="42"/>
        <v>0</v>
      </c>
      <c r="BF103" s="51">
        <v>0</v>
      </c>
      <c r="BG103" s="46">
        <v>238636826.24449918</v>
      </c>
      <c r="BH103" s="46">
        <f t="shared" si="43"/>
        <v>23000000</v>
      </c>
      <c r="BI103" s="51">
        <v>0</v>
      </c>
      <c r="BJ103" s="51">
        <v>23000000</v>
      </c>
      <c r="BK103" s="46">
        <v>55270191.270232186</v>
      </c>
      <c r="BL103" s="46">
        <f t="shared" si="44"/>
        <v>4347826.0869565215</v>
      </c>
      <c r="BM103" s="51">
        <v>4347826.0869565215</v>
      </c>
      <c r="BN103" s="18">
        <v>140782125.97138536</v>
      </c>
      <c r="BO103" s="18">
        <v>545985317.0001992</v>
      </c>
      <c r="BP103" s="18">
        <v>152089162.05398402</v>
      </c>
      <c r="BQ103" s="18">
        <f t="shared" si="45"/>
        <v>200000000</v>
      </c>
      <c r="BR103" s="51">
        <v>200000000</v>
      </c>
      <c r="BS103" s="9">
        <f t="shared" si="46"/>
        <v>15992166390.377705</v>
      </c>
      <c r="BT103" s="19">
        <f>SUM(C103,H103,AC103,AI103,AT103,)</f>
        <v>11262303743.251011</v>
      </c>
      <c r="BU103" s="19">
        <f>SUM(C103,H103)</f>
        <v>1446958766.8818667</v>
      </c>
      <c r="BV103" s="19">
        <f>SUM(AC103,AI103,AT103)</f>
        <v>9815344976.3691444</v>
      </c>
      <c r="BW103" s="11">
        <f t="shared" si="47"/>
        <v>3672689801.5035901</v>
      </c>
      <c r="BX103" s="20">
        <f>SUM(E103,K103)</f>
        <v>672030325.66648531</v>
      </c>
      <c r="BY103" s="20">
        <f>SUM(AD103,AM103,AU103,BB103,BK103)</f>
        <v>2161802870.8115349</v>
      </c>
      <c r="BZ103" s="20">
        <f t="shared" si="48"/>
        <v>0</v>
      </c>
      <c r="CA103" s="12">
        <f t="shared" si="49"/>
        <v>1057172845.6231042</v>
      </c>
      <c r="CB103" s="21">
        <f>SUM(N103,Z103:AB103)</f>
        <v>183767181.23341498</v>
      </c>
      <c r="CC103" s="21">
        <f>SUM(AE103,AF103,AQ103,AX103,BG103)</f>
        <v>446057838.30273271</v>
      </c>
      <c r="CD103" s="21">
        <f>SUM(BL103,AG103,AR103,AZ103,BH103,BQ103)</f>
        <v>427347826.0869565</v>
      </c>
      <c r="CE103" s="95">
        <f>Y103+BA103</f>
        <v>0</v>
      </c>
      <c r="CF103" s="1"/>
    </row>
    <row r="104" spans="1:84">
      <c r="A104" s="17">
        <v>602</v>
      </c>
      <c r="B104" s="17" t="s">
        <v>117</v>
      </c>
      <c r="C104" s="18">
        <f t="shared" si="28"/>
        <v>1428427348.0815001</v>
      </c>
      <c r="D104" s="51">
        <v>1428427348.0815001</v>
      </c>
      <c r="E104" s="18">
        <f t="shared" si="29"/>
        <v>498879950.660088</v>
      </c>
      <c r="F104" s="17">
        <v>395924963.73248798</v>
      </c>
      <c r="G104" s="17">
        <v>102954986.92760001</v>
      </c>
      <c r="H104" s="18">
        <f t="shared" si="30"/>
        <v>73176384.000058994</v>
      </c>
      <c r="I104" s="51">
        <v>0</v>
      </c>
      <c r="J104" s="51">
        <v>73176384.000058994</v>
      </c>
      <c r="K104" s="18">
        <f t="shared" si="31"/>
        <v>104585681.26389241</v>
      </c>
      <c r="L104" s="17">
        <v>0</v>
      </c>
      <c r="M104" s="17">
        <v>104585681.26389241</v>
      </c>
      <c r="N104" s="18">
        <f t="shared" si="32"/>
        <v>117209851.9351126</v>
      </c>
      <c r="O104" s="18">
        <f t="shared" si="33"/>
        <v>0</v>
      </c>
      <c r="P104" s="17">
        <v>0</v>
      </c>
      <c r="Q104" s="17">
        <v>0</v>
      </c>
      <c r="R104" s="18">
        <f t="shared" si="34"/>
        <v>0</v>
      </c>
      <c r="S104" s="17">
        <v>0</v>
      </c>
      <c r="T104" s="17">
        <v>0</v>
      </c>
      <c r="U104" s="18">
        <f t="shared" si="35"/>
        <v>117209851.9351126</v>
      </c>
      <c r="V104" s="17">
        <v>48856437.61927063</v>
      </c>
      <c r="W104" s="17">
        <v>68353414.315841958</v>
      </c>
      <c r="X104" s="18">
        <f t="shared" si="36"/>
        <v>44352011.988059998</v>
      </c>
      <c r="Y104" s="17">
        <v>0</v>
      </c>
      <c r="Z104" s="17">
        <v>0</v>
      </c>
      <c r="AA104" s="17">
        <v>0</v>
      </c>
      <c r="AB104" s="17">
        <v>44352011.988059998</v>
      </c>
      <c r="AC104" s="18">
        <v>327961767.83108127</v>
      </c>
      <c r="AD104" s="18">
        <v>23963737.698073409</v>
      </c>
      <c r="AE104" s="18">
        <v>19283855.98606031</v>
      </c>
      <c r="AF104" s="18">
        <v>0</v>
      </c>
      <c r="AG104" s="46">
        <f t="shared" si="37"/>
        <v>0</v>
      </c>
      <c r="AH104" s="51">
        <v>0</v>
      </c>
      <c r="AI104" s="18">
        <f t="shared" si="50"/>
        <v>3975671113.2356334</v>
      </c>
      <c r="AJ104" s="51">
        <v>3309348878.1963139</v>
      </c>
      <c r="AK104" s="51">
        <v>666322235.03931963</v>
      </c>
      <c r="AL104" s="51">
        <v>0</v>
      </c>
      <c r="AM104" s="18">
        <f t="shared" si="38"/>
        <v>752803145</v>
      </c>
      <c r="AN104" s="17">
        <v>252967145</v>
      </c>
      <c r="AO104" s="17">
        <v>499836000</v>
      </c>
      <c r="AP104" s="17">
        <v>0</v>
      </c>
      <c r="AQ104" s="18">
        <v>128862448.69872265</v>
      </c>
      <c r="AR104" s="18">
        <f t="shared" si="39"/>
        <v>100000000</v>
      </c>
      <c r="AS104" s="51">
        <v>100000000</v>
      </c>
      <c r="AT104" s="46">
        <v>825141587.75899994</v>
      </c>
      <c r="AU104" s="18">
        <f t="shared" si="40"/>
        <v>106818099.93960053</v>
      </c>
      <c r="AV104" s="17">
        <v>106818099.93960053</v>
      </c>
      <c r="AW104" s="17">
        <v>0</v>
      </c>
      <c r="AX104" s="18">
        <v>0</v>
      </c>
      <c r="AY104" s="18">
        <f t="shared" si="41"/>
        <v>0</v>
      </c>
      <c r="AZ104" s="51">
        <v>0</v>
      </c>
      <c r="BA104" s="17">
        <v>0</v>
      </c>
      <c r="BB104" s="18">
        <f t="shared" si="51"/>
        <v>38380105.861810498</v>
      </c>
      <c r="BC104" s="17">
        <v>35393267.356199995</v>
      </c>
      <c r="BD104" s="17">
        <v>2986838.5056105</v>
      </c>
      <c r="BE104" s="18">
        <f t="shared" si="42"/>
        <v>0</v>
      </c>
      <c r="BF104" s="51">
        <v>0</v>
      </c>
      <c r="BG104" s="46">
        <v>289693214.79370439</v>
      </c>
      <c r="BH104" s="46">
        <f t="shared" si="43"/>
        <v>23000000</v>
      </c>
      <c r="BI104" s="51">
        <v>0</v>
      </c>
      <c r="BJ104" s="51">
        <v>23000000</v>
      </c>
      <c r="BK104" s="46">
        <v>45117285.820460975</v>
      </c>
      <c r="BL104" s="46">
        <f t="shared" si="44"/>
        <v>4347826.0869565215</v>
      </c>
      <c r="BM104" s="51">
        <v>4347826.0869565215</v>
      </c>
      <c r="BN104" s="18">
        <v>81501192.814916924</v>
      </c>
      <c r="BO104" s="18">
        <v>59088809.999870345</v>
      </c>
      <c r="BP104" s="18">
        <v>117067531.12048265</v>
      </c>
      <c r="BQ104" s="18">
        <f t="shared" si="45"/>
        <v>0</v>
      </c>
      <c r="BR104" s="51">
        <v>0</v>
      </c>
      <c r="BS104" s="9">
        <f t="shared" si="46"/>
        <v>9185332950.5750847</v>
      </c>
      <c r="BT104" s="19">
        <f>SUM(C104,H104,AC104,AI104,AT104,)</f>
        <v>6630378200.9072733</v>
      </c>
      <c r="BU104" s="19">
        <f>SUM(C104,H104)</f>
        <v>1501603732.0815589</v>
      </c>
      <c r="BV104" s="19">
        <f>SUM(AC104,AI104,AT104)</f>
        <v>5128774468.8257141</v>
      </c>
      <c r="BW104" s="11">
        <f t="shared" si="47"/>
        <v>1828205540.1791956</v>
      </c>
      <c r="BX104" s="20">
        <f>SUM(E104,K104)</f>
        <v>603465631.92398047</v>
      </c>
      <c r="BY104" s="20">
        <f>SUM(AD104,AM104,AU104,BB104,BK104)</f>
        <v>967082374.31994534</v>
      </c>
      <c r="BZ104" s="20">
        <f t="shared" si="48"/>
        <v>0</v>
      </c>
      <c r="CA104" s="12">
        <f t="shared" si="49"/>
        <v>726749209.48861647</v>
      </c>
      <c r="CB104" s="21">
        <f>SUM(N104,Z104:AB104)</f>
        <v>161561863.92317259</v>
      </c>
      <c r="CC104" s="21">
        <f>SUM(AE104,AF104,AQ104,AX104,BG104)</f>
        <v>437839519.47848737</v>
      </c>
      <c r="CD104" s="21">
        <f>SUM(BL104,AG104,AR104,AZ104,BH104,BQ104)</f>
        <v>127347826.08695652</v>
      </c>
      <c r="CE104" s="95">
        <f>Y104+BA104</f>
        <v>0</v>
      </c>
      <c r="CF104" s="1"/>
    </row>
    <row r="105" spans="1:84">
      <c r="A105" s="17">
        <v>603</v>
      </c>
      <c r="B105" s="17" t="s">
        <v>118</v>
      </c>
      <c r="C105" s="18">
        <f t="shared" si="28"/>
        <v>656189222.16130996</v>
      </c>
      <c r="D105" s="51">
        <v>656189222.16130996</v>
      </c>
      <c r="E105" s="18">
        <f t="shared" si="29"/>
        <v>466232932.45577598</v>
      </c>
      <c r="F105" s="17">
        <v>380798771.63257599</v>
      </c>
      <c r="G105" s="17">
        <v>85434160.823200002</v>
      </c>
      <c r="H105" s="18">
        <f t="shared" si="30"/>
        <v>163084463.99992999</v>
      </c>
      <c r="I105" s="51">
        <v>0</v>
      </c>
      <c r="J105" s="51">
        <v>163084463.99992999</v>
      </c>
      <c r="K105" s="18">
        <f t="shared" si="31"/>
        <v>76237711.963003919</v>
      </c>
      <c r="L105" s="17">
        <v>0</v>
      </c>
      <c r="M105" s="17">
        <v>76237711.963003919</v>
      </c>
      <c r="N105" s="18">
        <f t="shared" si="32"/>
        <v>999626310.02405179</v>
      </c>
      <c r="O105" s="18">
        <f t="shared" si="33"/>
        <v>999626310.02405179</v>
      </c>
      <c r="P105" s="17">
        <v>457588714.89249957</v>
      </c>
      <c r="Q105" s="17">
        <v>542037595.13155222</v>
      </c>
      <c r="R105" s="18">
        <f t="shared" si="34"/>
        <v>0</v>
      </c>
      <c r="S105" s="17">
        <v>0</v>
      </c>
      <c r="T105" s="17">
        <v>0</v>
      </c>
      <c r="U105" s="18">
        <f t="shared" si="35"/>
        <v>0</v>
      </c>
      <c r="V105" s="17">
        <v>0</v>
      </c>
      <c r="W105" s="17">
        <v>0</v>
      </c>
      <c r="X105" s="18">
        <f t="shared" si="36"/>
        <v>38801221.708860002</v>
      </c>
      <c r="Y105" s="17">
        <v>0</v>
      </c>
      <c r="Z105" s="17">
        <v>0</v>
      </c>
      <c r="AA105" s="17">
        <v>0</v>
      </c>
      <c r="AB105" s="17">
        <v>38801221.708860002</v>
      </c>
      <c r="AC105" s="18">
        <v>369942671.75053197</v>
      </c>
      <c r="AD105" s="18">
        <v>26013205.125369649</v>
      </c>
      <c r="AE105" s="18">
        <v>22796720.98352097</v>
      </c>
      <c r="AF105" s="18">
        <v>403776807.49270391</v>
      </c>
      <c r="AG105" s="46">
        <f t="shared" si="37"/>
        <v>0</v>
      </c>
      <c r="AH105" s="51">
        <v>0</v>
      </c>
      <c r="AI105" s="18">
        <f t="shared" si="50"/>
        <v>5520900008.234643</v>
      </c>
      <c r="AJ105" s="51">
        <v>4127131473.6800561</v>
      </c>
      <c r="AK105" s="51">
        <v>1075169242.5578225</v>
      </c>
      <c r="AL105" s="51">
        <v>318599291.99676389</v>
      </c>
      <c r="AM105" s="18">
        <f t="shared" si="38"/>
        <v>1414315106.9141788</v>
      </c>
      <c r="AN105" s="17">
        <v>411670760</v>
      </c>
      <c r="AO105" s="17">
        <v>647751000</v>
      </c>
      <c r="AP105" s="17">
        <v>354893346.91417879</v>
      </c>
      <c r="AQ105" s="18">
        <v>145866944.85238355</v>
      </c>
      <c r="AR105" s="18">
        <f t="shared" si="39"/>
        <v>0</v>
      </c>
      <c r="AS105" s="51">
        <v>0</v>
      </c>
      <c r="AT105" s="46">
        <v>1174974657.3599</v>
      </c>
      <c r="AU105" s="18">
        <f t="shared" si="40"/>
        <v>564806460</v>
      </c>
      <c r="AV105" s="17">
        <v>115074168</v>
      </c>
      <c r="AW105" s="17">
        <v>449732292</v>
      </c>
      <c r="AX105" s="18">
        <v>0</v>
      </c>
      <c r="AY105" s="18">
        <f t="shared" si="41"/>
        <v>24880360.158384219</v>
      </c>
      <c r="AZ105" s="51">
        <v>0</v>
      </c>
      <c r="BA105" s="17">
        <v>24880360.158384219</v>
      </c>
      <c r="BB105" s="18">
        <f t="shared" si="51"/>
        <v>38064910.023333199</v>
      </c>
      <c r="BC105" s="17">
        <v>34529835.823155001</v>
      </c>
      <c r="BD105" s="17">
        <v>3535074.2001782004</v>
      </c>
      <c r="BE105" s="18">
        <f t="shared" si="42"/>
        <v>0</v>
      </c>
      <c r="BF105" s="51">
        <v>0</v>
      </c>
      <c r="BG105" s="46">
        <v>239667855.31246877</v>
      </c>
      <c r="BH105" s="46">
        <f t="shared" si="43"/>
        <v>0</v>
      </c>
      <c r="BI105" s="51">
        <v>0</v>
      </c>
      <c r="BJ105" s="51">
        <v>0</v>
      </c>
      <c r="BK105" s="46">
        <v>28790040.20320623</v>
      </c>
      <c r="BL105" s="46">
        <f t="shared" si="44"/>
        <v>4347826.0869565215</v>
      </c>
      <c r="BM105" s="51">
        <v>4347826.0869565215</v>
      </c>
      <c r="BN105" s="18">
        <v>151873295.03864354</v>
      </c>
      <c r="BO105" s="18">
        <v>386408401.99994111</v>
      </c>
      <c r="BP105" s="18">
        <v>0</v>
      </c>
      <c r="BQ105" s="18">
        <f t="shared" si="45"/>
        <v>0</v>
      </c>
      <c r="BR105" s="51">
        <v>0</v>
      </c>
      <c r="BS105" s="9">
        <f t="shared" si="46"/>
        <v>12917597133.849096</v>
      </c>
      <c r="BT105" s="19">
        <f>SUM(C105,H105,AC105,AI105,AT105,)</f>
        <v>7885091023.5063152</v>
      </c>
      <c r="BU105" s="19">
        <f>SUM(C105,H105)</f>
        <v>819273686.16123998</v>
      </c>
      <c r="BV105" s="19">
        <f>SUM(AC105,AI105,AT105)</f>
        <v>7065817337.3450756</v>
      </c>
      <c r="BW105" s="11">
        <f t="shared" si="47"/>
        <v>3152742063.7234516</v>
      </c>
      <c r="BX105" s="20">
        <f>SUM(E105,K105)</f>
        <v>542470644.41877985</v>
      </c>
      <c r="BY105" s="20">
        <f>SUM(AD105,AM105,AU105,BB105,BK105)</f>
        <v>2071989722.266088</v>
      </c>
      <c r="BZ105" s="20">
        <f t="shared" si="48"/>
        <v>0</v>
      </c>
      <c r="CA105" s="12">
        <f t="shared" si="49"/>
        <v>1854883686.4609456</v>
      </c>
      <c r="CB105" s="21">
        <f>SUM(N105,Z105:AB105)</f>
        <v>1038427531.7329118</v>
      </c>
      <c r="CC105" s="21">
        <f>SUM(AE105,AF105,AQ105,AX105,BG105)</f>
        <v>812108328.64107728</v>
      </c>
      <c r="CD105" s="21">
        <f>SUM(BL105,AG105,AR105,AZ105,BH105,BQ105)</f>
        <v>4347826.0869565215</v>
      </c>
      <c r="CE105" s="95">
        <f>Y105+BA105</f>
        <v>24880360.158384219</v>
      </c>
      <c r="CF105" s="1"/>
    </row>
    <row r="106" spans="1:84">
      <c r="A106" s="17">
        <v>604</v>
      </c>
      <c r="B106" s="17" t="s">
        <v>119</v>
      </c>
      <c r="C106" s="18">
        <f t="shared" si="28"/>
        <v>1220881658.4631</v>
      </c>
      <c r="D106" s="51">
        <v>1220881658.4631</v>
      </c>
      <c r="E106" s="18">
        <f t="shared" si="29"/>
        <v>587119714.95887899</v>
      </c>
      <c r="F106" s="17">
        <v>480467666.85467899</v>
      </c>
      <c r="G106" s="17">
        <v>106652048.10419999</v>
      </c>
      <c r="H106" s="18">
        <f t="shared" si="30"/>
        <v>70459164.000101998</v>
      </c>
      <c r="I106" s="51">
        <v>0</v>
      </c>
      <c r="J106" s="51">
        <v>70459164.000101998</v>
      </c>
      <c r="K106" s="18">
        <f t="shared" si="31"/>
        <v>39616144.04485748</v>
      </c>
      <c r="L106" s="17">
        <v>0</v>
      </c>
      <c r="M106" s="17">
        <v>39616144.04485748</v>
      </c>
      <c r="N106" s="18">
        <f t="shared" si="32"/>
        <v>1575627987.9081898</v>
      </c>
      <c r="O106" s="18">
        <f t="shared" si="33"/>
        <v>1575627987.9081898</v>
      </c>
      <c r="P106" s="17">
        <v>672452636.62806368</v>
      </c>
      <c r="Q106" s="17">
        <v>903175351.28012621</v>
      </c>
      <c r="R106" s="18">
        <f t="shared" si="34"/>
        <v>0</v>
      </c>
      <c r="S106" s="17">
        <v>0</v>
      </c>
      <c r="T106" s="17">
        <v>0</v>
      </c>
      <c r="U106" s="18">
        <f t="shared" si="35"/>
        <v>0</v>
      </c>
      <c r="V106" s="17">
        <v>0</v>
      </c>
      <c r="W106" s="17">
        <v>0</v>
      </c>
      <c r="X106" s="18">
        <f t="shared" si="36"/>
        <v>21822160.205759998</v>
      </c>
      <c r="Y106" s="17">
        <v>0</v>
      </c>
      <c r="Z106" s="17">
        <v>0</v>
      </c>
      <c r="AA106" s="17">
        <v>0</v>
      </c>
      <c r="AB106" s="17">
        <v>21822160.205759998</v>
      </c>
      <c r="AC106" s="18">
        <v>181652173.91184554</v>
      </c>
      <c r="AD106" s="18">
        <v>53614657.80075524</v>
      </c>
      <c r="AE106" s="18">
        <v>52634313.961952321</v>
      </c>
      <c r="AF106" s="18">
        <v>0</v>
      </c>
      <c r="AG106" s="46">
        <f t="shared" si="37"/>
        <v>0</v>
      </c>
      <c r="AH106" s="51">
        <v>0</v>
      </c>
      <c r="AI106" s="18">
        <f t="shared" si="50"/>
        <v>2227302036.5917034</v>
      </c>
      <c r="AJ106" s="51">
        <v>1896507669.9602556</v>
      </c>
      <c r="AK106" s="51">
        <v>244512145.2496261</v>
      </c>
      <c r="AL106" s="51">
        <v>86282221.381821632</v>
      </c>
      <c r="AM106" s="18">
        <f t="shared" si="38"/>
        <v>309724785</v>
      </c>
      <c r="AN106" s="17">
        <v>153496785</v>
      </c>
      <c r="AO106" s="17">
        <v>156228000</v>
      </c>
      <c r="AP106" s="17">
        <v>0</v>
      </c>
      <c r="AQ106" s="18">
        <v>175120816.04491746</v>
      </c>
      <c r="AR106" s="18">
        <f t="shared" si="39"/>
        <v>0</v>
      </c>
      <c r="AS106" s="51">
        <v>0</v>
      </c>
      <c r="AT106" s="46">
        <v>1152883812.8666</v>
      </c>
      <c r="AU106" s="18">
        <f t="shared" si="40"/>
        <v>729317665.21534467</v>
      </c>
      <c r="AV106" s="17">
        <v>142916922.21534461</v>
      </c>
      <c r="AW106" s="17">
        <v>586400743</v>
      </c>
      <c r="AX106" s="18">
        <v>0</v>
      </c>
      <c r="AY106" s="18">
        <f t="shared" si="41"/>
        <v>63863245.261221021</v>
      </c>
      <c r="AZ106" s="51">
        <v>0</v>
      </c>
      <c r="BA106" s="17">
        <v>63863245.261221021</v>
      </c>
      <c r="BB106" s="18">
        <f t="shared" si="51"/>
        <v>54793656.090125501</v>
      </c>
      <c r="BC106" s="17">
        <v>49192266.275504999</v>
      </c>
      <c r="BD106" s="17">
        <v>5601389.8146205004</v>
      </c>
      <c r="BE106" s="18">
        <f t="shared" si="42"/>
        <v>0</v>
      </c>
      <c r="BF106" s="51">
        <v>0</v>
      </c>
      <c r="BG106" s="46">
        <v>343005387.56600475</v>
      </c>
      <c r="BH106" s="46">
        <f t="shared" si="43"/>
        <v>23000000</v>
      </c>
      <c r="BI106" s="51">
        <v>0</v>
      </c>
      <c r="BJ106" s="51">
        <v>23000000</v>
      </c>
      <c r="BK106" s="46">
        <v>40520473.718239218</v>
      </c>
      <c r="BL106" s="46">
        <f t="shared" si="44"/>
        <v>4347826.0869565215</v>
      </c>
      <c r="BM106" s="51">
        <v>4347826.0869565215</v>
      </c>
      <c r="BN106" s="18">
        <v>12946420.628989728</v>
      </c>
      <c r="BO106" s="18">
        <v>64408840.000150487</v>
      </c>
      <c r="BP106" s="18">
        <v>0</v>
      </c>
      <c r="BQ106" s="18">
        <f t="shared" si="45"/>
        <v>0</v>
      </c>
      <c r="BR106" s="51">
        <v>0</v>
      </c>
      <c r="BS106" s="9">
        <f t="shared" si="46"/>
        <v>9004662940.3256931</v>
      </c>
      <c r="BT106" s="19">
        <f>SUM(C106,H106,AC106,AI106,AT106,)</f>
        <v>4853178845.8333511</v>
      </c>
      <c r="BU106" s="19">
        <f>SUM(C106,H106)</f>
        <v>1291340822.463202</v>
      </c>
      <c r="BV106" s="19">
        <f>SUM(AC106,AI106,AT106)</f>
        <v>3561838023.3701491</v>
      </c>
      <c r="BW106" s="11">
        <f t="shared" si="47"/>
        <v>1892062357.4573414</v>
      </c>
      <c r="BX106" s="20">
        <f>SUM(E106,K106)</f>
        <v>626735859.0037365</v>
      </c>
      <c r="BY106" s="20">
        <f>SUM(AD106,AM106,AU106,BB106,BK106)</f>
        <v>1187971237.8244648</v>
      </c>
      <c r="BZ106" s="20">
        <f t="shared" si="48"/>
        <v>0</v>
      </c>
      <c r="CA106" s="12">
        <f t="shared" si="49"/>
        <v>2195558491.7737808</v>
      </c>
      <c r="CB106" s="21">
        <f>SUM(N106,Z106:AB106)</f>
        <v>1597450148.1139498</v>
      </c>
      <c r="CC106" s="21">
        <f>SUM(AE106,AF106,AQ106,AX106,BG106)</f>
        <v>570760517.57287455</v>
      </c>
      <c r="CD106" s="21">
        <f>SUM(BL106,AG106,AR106,AZ106,BH106,BQ106)</f>
        <v>27347826.086956523</v>
      </c>
      <c r="CE106" s="95">
        <f>Y106+BA106</f>
        <v>63863245.261221021</v>
      </c>
      <c r="CF106" s="1"/>
    </row>
    <row r="107" spans="1:84">
      <c r="A107" s="17">
        <v>605</v>
      </c>
      <c r="B107" s="17" t="s">
        <v>120</v>
      </c>
      <c r="C107" s="18">
        <f t="shared" si="28"/>
        <v>1190662763.0016999</v>
      </c>
      <c r="D107" s="51">
        <v>1190662763.0016999</v>
      </c>
      <c r="E107" s="18">
        <f t="shared" si="29"/>
        <v>616818923.40023196</v>
      </c>
      <c r="F107" s="17">
        <v>469499250.487032</v>
      </c>
      <c r="G107" s="17">
        <v>147319672.91319999</v>
      </c>
      <c r="H107" s="18">
        <f t="shared" si="30"/>
        <v>140247384.00007001</v>
      </c>
      <c r="I107" s="51">
        <v>0</v>
      </c>
      <c r="J107" s="51">
        <v>140247384.00007001</v>
      </c>
      <c r="K107" s="18">
        <f t="shared" si="31"/>
        <v>52292840.631946206</v>
      </c>
      <c r="L107" s="17">
        <v>0</v>
      </c>
      <c r="M107" s="17">
        <v>52292840.631946206</v>
      </c>
      <c r="N107" s="18">
        <f t="shared" si="32"/>
        <v>1565072050.6761169</v>
      </c>
      <c r="O107" s="18">
        <f t="shared" si="33"/>
        <v>1565072050.6761169</v>
      </c>
      <c r="P107" s="17">
        <v>657266629.8126297</v>
      </c>
      <c r="Q107" s="17">
        <v>907805420.86348712</v>
      </c>
      <c r="R107" s="18">
        <f t="shared" si="34"/>
        <v>0</v>
      </c>
      <c r="S107" s="17">
        <v>0</v>
      </c>
      <c r="T107" s="17">
        <v>0</v>
      </c>
      <c r="U107" s="18">
        <f t="shared" si="35"/>
        <v>0</v>
      </c>
      <c r="V107" s="17">
        <v>0</v>
      </c>
      <c r="W107" s="17">
        <v>0</v>
      </c>
      <c r="X107" s="18">
        <f t="shared" si="36"/>
        <v>25357137.449759997</v>
      </c>
      <c r="Y107" s="17">
        <v>0</v>
      </c>
      <c r="Z107" s="17">
        <v>0</v>
      </c>
      <c r="AA107" s="17">
        <v>0</v>
      </c>
      <c r="AB107" s="17">
        <v>25357137.449759997</v>
      </c>
      <c r="AC107" s="18">
        <v>221112897.83141905</v>
      </c>
      <c r="AD107" s="18">
        <v>34295523.053550743</v>
      </c>
      <c r="AE107" s="18">
        <v>31490279.977236673</v>
      </c>
      <c r="AF107" s="18">
        <v>0</v>
      </c>
      <c r="AG107" s="46">
        <f t="shared" si="37"/>
        <v>0</v>
      </c>
      <c r="AH107" s="51">
        <v>0</v>
      </c>
      <c r="AI107" s="18">
        <f t="shared" si="50"/>
        <v>6608756766.2817011</v>
      </c>
      <c r="AJ107" s="51">
        <v>5961165694.6024675</v>
      </c>
      <c r="AK107" s="51">
        <v>647591071.67923355</v>
      </c>
      <c r="AL107" s="51">
        <v>0</v>
      </c>
      <c r="AM107" s="18">
        <f t="shared" si="38"/>
        <v>1438692822</v>
      </c>
      <c r="AN107" s="17">
        <v>436707822</v>
      </c>
      <c r="AO107" s="17">
        <v>1001985000</v>
      </c>
      <c r="AP107" s="17">
        <v>0</v>
      </c>
      <c r="AQ107" s="18">
        <v>186000803.57368028</v>
      </c>
      <c r="AR107" s="18">
        <f t="shared" si="39"/>
        <v>0</v>
      </c>
      <c r="AS107" s="51">
        <v>0</v>
      </c>
      <c r="AT107" s="46">
        <v>1479725002.5604999</v>
      </c>
      <c r="AU107" s="18">
        <f t="shared" si="40"/>
        <v>151690910</v>
      </c>
      <c r="AV107" s="17">
        <v>151690910</v>
      </c>
      <c r="AW107" s="17">
        <v>0</v>
      </c>
      <c r="AX107" s="18">
        <v>0</v>
      </c>
      <c r="AY107" s="18">
        <f t="shared" si="41"/>
        <v>19747386.45249857</v>
      </c>
      <c r="AZ107" s="51">
        <v>0</v>
      </c>
      <c r="BA107" s="17">
        <v>19747386.45249857</v>
      </c>
      <c r="BB107" s="18">
        <f t="shared" si="51"/>
        <v>40166545.797690496</v>
      </c>
      <c r="BC107" s="17">
        <v>34760236.337099999</v>
      </c>
      <c r="BD107" s="17">
        <v>5406309.4605905004</v>
      </c>
      <c r="BE107" s="18">
        <f t="shared" si="42"/>
        <v>0</v>
      </c>
      <c r="BF107" s="51">
        <v>0</v>
      </c>
      <c r="BG107" s="46">
        <v>466506053.76119643</v>
      </c>
      <c r="BH107" s="46">
        <f t="shared" si="43"/>
        <v>0</v>
      </c>
      <c r="BI107" s="51">
        <v>0</v>
      </c>
      <c r="BJ107" s="51">
        <v>0</v>
      </c>
      <c r="BK107" s="46">
        <v>50456617.861948997</v>
      </c>
      <c r="BL107" s="46">
        <f t="shared" si="44"/>
        <v>4347826.0869565215</v>
      </c>
      <c r="BM107" s="51">
        <v>4347826.0869565215</v>
      </c>
      <c r="BN107" s="18">
        <v>103392374.80387656</v>
      </c>
      <c r="BO107" s="18">
        <v>253334172.00008798</v>
      </c>
      <c r="BP107" s="18">
        <v>85567769.280711755</v>
      </c>
      <c r="BQ107" s="18">
        <f t="shared" si="45"/>
        <v>0</v>
      </c>
      <c r="BR107" s="51">
        <v>0</v>
      </c>
      <c r="BS107" s="9">
        <f t="shared" si="46"/>
        <v>14765734850.48288</v>
      </c>
      <c r="BT107" s="19">
        <f>SUM(C107,H107,AC107,AI107,AT107,)</f>
        <v>9640504813.6753902</v>
      </c>
      <c r="BU107" s="19">
        <f>SUM(C107,H107)</f>
        <v>1330910147.00177</v>
      </c>
      <c r="BV107" s="19">
        <f>SUM(AC107,AI107,AT107)</f>
        <v>8309594666.6736202</v>
      </c>
      <c r="BW107" s="11">
        <f t="shared" si="47"/>
        <v>2826708498.8300443</v>
      </c>
      <c r="BX107" s="20">
        <f>SUM(E107,K107)</f>
        <v>669111764.03217816</v>
      </c>
      <c r="BY107" s="20">
        <f>SUM(AD107,AM107,AU107,BB107,BK107)</f>
        <v>1715302418.7131901</v>
      </c>
      <c r="BZ107" s="20">
        <f t="shared" si="48"/>
        <v>0</v>
      </c>
      <c r="CA107" s="12">
        <f t="shared" si="49"/>
        <v>2278774151.5249467</v>
      </c>
      <c r="CB107" s="21">
        <f>SUM(N107,Z107:AB107)</f>
        <v>1590429188.1258769</v>
      </c>
      <c r="CC107" s="21">
        <f>SUM(AE107,AF107,AQ107,AX107,BG107)</f>
        <v>683997137.3121134</v>
      </c>
      <c r="CD107" s="21">
        <f>SUM(BL107,AG107,AR107,AZ107,BH107,BQ107)</f>
        <v>4347826.0869565215</v>
      </c>
      <c r="CE107" s="95">
        <f>Y107+BA107</f>
        <v>19747386.45249857</v>
      </c>
      <c r="CF107" s="1"/>
    </row>
    <row r="108" spans="1:84">
      <c r="A108" s="17">
        <v>606</v>
      </c>
      <c r="B108" s="17" t="s">
        <v>121</v>
      </c>
      <c r="C108" s="18">
        <f t="shared" si="28"/>
        <v>1219956481.4814</v>
      </c>
      <c r="D108" s="51">
        <v>1219956481.4814</v>
      </c>
      <c r="E108" s="18">
        <f t="shared" si="29"/>
        <v>572256410.16503894</v>
      </c>
      <c r="F108" s="17">
        <v>469992608.17463899</v>
      </c>
      <c r="G108" s="17">
        <v>102263801.9904</v>
      </c>
      <c r="H108" s="18">
        <f t="shared" si="30"/>
        <v>77942123.999916002</v>
      </c>
      <c r="I108" s="51">
        <v>0</v>
      </c>
      <c r="J108" s="51">
        <v>77942123.999916002</v>
      </c>
      <c r="K108" s="18">
        <f t="shared" si="31"/>
        <v>77294103.345374614</v>
      </c>
      <c r="L108" s="17">
        <v>0</v>
      </c>
      <c r="M108" s="17">
        <v>77294103.345374614</v>
      </c>
      <c r="N108" s="18">
        <f t="shared" si="32"/>
        <v>1282494047.530232</v>
      </c>
      <c r="O108" s="18">
        <f t="shared" si="33"/>
        <v>1282494047.530232</v>
      </c>
      <c r="P108" s="17">
        <v>549923064.69085217</v>
      </c>
      <c r="Q108" s="17">
        <v>732570982.83937967</v>
      </c>
      <c r="R108" s="18">
        <f t="shared" si="34"/>
        <v>0</v>
      </c>
      <c r="S108" s="17">
        <v>0</v>
      </c>
      <c r="T108" s="17">
        <v>0</v>
      </c>
      <c r="U108" s="18">
        <f t="shared" si="35"/>
        <v>0</v>
      </c>
      <c r="V108" s="17">
        <v>0</v>
      </c>
      <c r="W108" s="17">
        <v>0</v>
      </c>
      <c r="X108" s="18">
        <f t="shared" si="36"/>
        <v>48301500.673379995</v>
      </c>
      <c r="Y108" s="17">
        <v>0</v>
      </c>
      <c r="Z108" s="17">
        <v>0</v>
      </c>
      <c r="AA108" s="17">
        <v>0</v>
      </c>
      <c r="AB108" s="17">
        <v>48301500.673379995</v>
      </c>
      <c r="AC108" s="18">
        <v>208114079.03150392</v>
      </c>
      <c r="AD108" s="18">
        <v>48897593.972866721</v>
      </c>
      <c r="AE108" s="18">
        <v>47463182.965690359</v>
      </c>
      <c r="AF108" s="18">
        <v>403776807.49270391</v>
      </c>
      <c r="AG108" s="46">
        <f t="shared" si="37"/>
        <v>0</v>
      </c>
      <c r="AH108" s="51">
        <v>0</v>
      </c>
      <c r="AI108" s="18">
        <f t="shared" si="50"/>
        <v>3466932296.9090381</v>
      </c>
      <c r="AJ108" s="51">
        <v>2726664723.9593902</v>
      </c>
      <c r="AK108" s="51">
        <v>740267572.94964802</v>
      </c>
      <c r="AL108" s="51">
        <v>0</v>
      </c>
      <c r="AM108" s="18">
        <f t="shared" si="38"/>
        <v>495522520</v>
      </c>
      <c r="AN108" s="17">
        <v>284964520</v>
      </c>
      <c r="AO108" s="17">
        <v>210558000</v>
      </c>
      <c r="AP108" s="17">
        <v>0</v>
      </c>
      <c r="AQ108" s="18">
        <v>149142739.31142533</v>
      </c>
      <c r="AR108" s="18">
        <f t="shared" si="39"/>
        <v>200000000</v>
      </c>
      <c r="AS108" s="51">
        <v>200000000</v>
      </c>
      <c r="AT108" s="46">
        <v>1691471217.8485999</v>
      </c>
      <c r="AU108" s="18">
        <f t="shared" si="40"/>
        <v>263306613.66806301</v>
      </c>
      <c r="AV108" s="17">
        <v>132135619.54708296</v>
      </c>
      <c r="AW108" s="17">
        <v>131170994.12098005</v>
      </c>
      <c r="AX108" s="18">
        <v>0</v>
      </c>
      <c r="AY108" s="18">
        <f t="shared" si="41"/>
        <v>16232351.663951552</v>
      </c>
      <c r="AZ108" s="51">
        <v>0</v>
      </c>
      <c r="BA108" s="17">
        <v>16232351.663951552</v>
      </c>
      <c r="BB108" s="18">
        <f t="shared" si="51"/>
        <v>53678555.868760705</v>
      </c>
      <c r="BC108" s="17">
        <v>48520129.895010002</v>
      </c>
      <c r="BD108" s="17">
        <v>5158425.9737506993</v>
      </c>
      <c r="BE108" s="18">
        <f t="shared" si="42"/>
        <v>0</v>
      </c>
      <c r="BF108" s="51">
        <v>0</v>
      </c>
      <c r="BG108" s="46">
        <v>347984459.96145159</v>
      </c>
      <c r="BH108" s="46">
        <f t="shared" si="43"/>
        <v>23000000</v>
      </c>
      <c r="BI108" s="51">
        <v>0</v>
      </c>
      <c r="BJ108" s="51">
        <v>23000000</v>
      </c>
      <c r="BK108" s="46">
        <v>24484078.915160201</v>
      </c>
      <c r="BL108" s="46">
        <f t="shared" si="44"/>
        <v>4347826.0869565215</v>
      </c>
      <c r="BM108" s="51">
        <v>4347826.0869565215</v>
      </c>
      <c r="BN108" s="18">
        <v>27229061.405304529</v>
      </c>
      <c r="BO108" s="18">
        <v>50472178.999898046</v>
      </c>
      <c r="BP108" s="18">
        <v>0</v>
      </c>
      <c r="BQ108" s="18">
        <f t="shared" si="45"/>
        <v>0</v>
      </c>
      <c r="BR108" s="51">
        <v>0</v>
      </c>
      <c r="BS108" s="9">
        <f t="shared" si="46"/>
        <v>10800300231.296717</v>
      </c>
      <c r="BT108" s="19">
        <f>SUM(C108,H108,AC108,AI108,AT108,)</f>
        <v>6664416199.2704582</v>
      </c>
      <c r="BU108" s="19">
        <f>SUM(C108,H108)</f>
        <v>1297898605.4813161</v>
      </c>
      <c r="BV108" s="19">
        <f>SUM(AC108,AI108,AT108)</f>
        <v>5366517593.7891426</v>
      </c>
      <c r="BW108" s="11">
        <f t="shared" si="47"/>
        <v>1613141116.3404665</v>
      </c>
      <c r="BX108" s="20">
        <f>SUM(E108,K108)</f>
        <v>649550513.51041353</v>
      </c>
      <c r="BY108" s="20">
        <f>SUM(AD108,AM108,AU108,BB108,BK108)</f>
        <v>885889362.4248507</v>
      </c>
      <c r="BZ108" s="20">
        <f t="shared" si="48"/>
        <v>0</v>
      </c>
      <c r="CA108" s="12">
        <f t="shared" si="49"/>
        <v>2506510564.0218396</v>
      </c>
      <c r="CB108" s="21">
        <f>SUM(N108,Z108:AB108)</f>
        <v>1330795548.2036119</v>
      </c>
      <c r="CC108" s="21">
        <f>SUM(AE108,AF108,AQ108,AX108,BG108)</f>
        <v>948367189.73127127</v>
      </c>
      <c r="CD108" s="21">
        <f>SUM(BL108,AG108,AR108,AZ108,BH108,BQ108)</f>
        <v>227347826.08695653</v>
      </c>
      <c r="CE108" s="95">
        <f>Y108+BA108</f>
        <v>16232351.663951552</v>
      </c>
      <c r="CF108" s="1"/>
    </row>
    <row r="109" spans="1:84">
      <c r="A109" s="17">
        <v>607</v>
      </c>
      <c r="B109" s="17" t="s">
        <v>122</v>
      </c>
      <c r="C109" s="18">
        <f t="shared" si="28"/>
        <v>1116275987.0416</v>
      </c>
      <c r="D109" s="51">
        <v>1116275987.0416</v>
      </c>
      <c r="E109" s="18">
        <f t="shared" si="29"/>
        <v>642997996.15256691</v>
      </c>
      <c r="F109" s="17">
        <v>492833190.62156695</v>
      </c>
      <c r="G109" s="17">
        <v>150164805.53099999</v>
      </c>
      <c r="H109" s="18">
        <f t="shared" si="30"/>
        <v>122660208.00002</v>
      </c>
      <c r="I109" s="51">
        <v>0</v>
      </c>
      <c r="J109" s="51">
        <v>122660208.00002</v>
      </c>
      <c r="K109" s="18">
        <f t="shared" si="31"/>
        <v>53349232.014193296</v>
      </c>
      <c r="L109" s="17">
        <v>0</v>
      </c>
      <c r="M109" s="17">
        <v>53349232.014193296</v>
      </c>
      <c r="N109" s="18">
        <f t="shared" si="32"/>
        <v>1796344432.9818244</v>
      </c>
      <c r="O109" s="18">
        <f t="shared" si="33"/>
        <v>1796344432.9818244</v>
      </c>
      <c r="P109" s="17">
        <v>782241381.00680315</v>
      </c>
      <c r="Q109" s="17">
        <v>1014103051.9750212</v>
      </c>
      <c r="R109" s="18">
        <f t="shared" si="34"/>
        <v>0</v>
      </c>
      <c r="S109" s="17">
        <v>0</v>
      </c>
      <c r="T109" s="17">
        <v>0</v>
      </c>
      <c r="U109" s="18">
        <f t="shared" si="35"/>
        <v>0</v>
      </c>
      <c r="V109" s="17">
        <v>0</v>
      </c>
      <c r="W109" s="17">
        <v>0</v>
      </c>
      <c r="X109" s="18">
        <f t="shared" si="36"/>
        <v>27616433.73378</v>
      </c>
      <c r="Y109" s="17">
        <v>0</v>
      </c>
      <c r="Z109" s="17">
        <v>0</v>
      </c>
      <c r="AA109" s="17">
        <v>0</v>
      </c>
      <c r="AB109" s="17">
        <v>27616433.73378</v>
      </c>
      <c r="AC109" s="18">
        <v>314295787.91113108</v>
      </c>
      <c r="AD109" s="18">
        <v>43369751.366530746</v>
      </c>
      <c r="AE109" s="18">
        <v>41421724.970057547</v>
      </c>
      <c r="AF109" s="18">
        <v>403776807.49270391</v>
      </c>
      <c r="AG109" s="46">
        <f t="shared" si="37"/>
        <v>0</v>
      </c>
      <c r="AH109" s="51">
        <v>0</v>
      </c>
      <c r="AI109" s="18">
        <f t="shared" si="50"/>
        <v>9763470885.7777824</v>
      </c>
      <c r="AJ109" s="51">
        <v>8116973299.8636513</v>
      </c>
      <c r="AK109" s="51">
        <v>1379352061.9166517</v>
      </c>
      <c r="AL109" s="51">
        <v>267145523.99747863</v>
      </c>
      <c r="AM109" s="18">
        <f t="shared" si="38"/>
        <v>1118044729</v>
      </c>
      <c r="AN109" s="17">
        <v>568789729</v>
      </c>
      <c r="AO109" s="17">
        <v>549255000</v>
      </c>
      <c r="AP109" s="17">
        <v>0</v>
      </c>
      <c r="AQ109" s="18">
        <v>225771226.05893731</v>
      </c>
      <c r="AR109" s="18">
        <f t="shared" si="39"/>
        <v>0</v>
      </c>
      <c r="AS109" s="51">
        <v>0</v>
      </c>
      <c r="AT109" s="46">
        <v>1270350850.6788001</v>
      </c>
      <c r="AU109" s="18">
        <f t="shared" si="40"/>
        <v>168859060.15805346</v>
      </c>
      <c r="AV109" s="17">
        <v>168859060.15805346</v>
      </c>
      <c r="AW109" s="17">
        <v>0</v>
      </c>
      <c r="AX109" s="18">
        <v>0</v>
      </c>
      <c r="AY109" s="18">
        <f t="shared" si="41"/>
        <v>34049967.034774408</v>
      </c>
      <c r="AZ109" s="51">
        <v>0</v>
      </c>
      <c r="BA109" s="17">
        <v>34049967.034774408</v>
      </c>
      <c r="BB109" s="18">
        <f t="shared" si="51"/>
        <v>42914543.220662206</v>
      </c>
      <c r="BC109" s="17">
        <v>36353215.389195003</v>
      </c>
      <c r="BD109" s="17">
        <v>6561327.8314672001</v>
      </c>
      <c r="BE109" s="18">
        <f t="shared" si="42"/>
        <v>0</v>
      </c>
      <c r="BF109" s="51">
        <v>0</v>
      </c>
      <c r="BG109" s="46">
        <v>318595572.53704315</v>
      </c>
      <c r="BH109" s="46">
        <f t="shared" si="43"/>
        <v>0</v>
      </c>
      <c r="BI109" s="51">
        <v>0</v>
      </c>
      <c r="BJ109" s="51">
        <v>0</v>
      </c>
      <c r="BK109" s="46">
        <v>40091673.062061138</v>
      </c>
      <c r="BL109" s="46">
        <f t="shared" si="44"/>
        <v>4347826.0869565215</v>
      </c>
      <c r="BM109" s="51">
        <v>4347826.0869565215</v>
      </c>
      <c r="BN109" s="18">
        <v>209219767.90114853</v>
      </c>
      <c r="BO109" s="18">
        <v>577783609.99981916</v>
      </c>
      <c r="BP109" s="18">
        <v>288959182.79859191</v>
      </c>
      <c r="BQ109" s="18">
        <f t="shared" si="45"/>
        <v>0</v>
      </c>
      <c r="BR109" s="51">
        <v>0</v>
      </c>
      <c r="BS109" s="9">
        <f t="shared" si="46"/>
        <v>18624567255.979038</v>
      </c>
      <c r="BT109" s="19">
        <f>SUM(C109,H109,AC109,AI109,AT109,)</f>
        <v>12587053719.409334</v>
      </c>
      <c r="BU109" s="19">
        <f>SUM(C109,H109)</f>
        <v>1238936195.04162</v>
      </c>
      <c r="BV109" s="19">
        <f>SUM(AC109,AI109,AT109)</f>
        <v>11348117524.367714</v>
      </c>
      <c r="BW109" s="11">
        <f t="shared" si="47"/>
        <v>3185589545.6736274</v>
      </c>
      <c r="BX109" s="20">
        <f>SUM(E109,K109)</f>
        <v>696347228.16676021</v>
      </c>
      <c r="BY109" s="20">
        <f>SUM(AD109,AM109,AU109,BB109,BK109)</f>
        <v>1413279756.8073072</v>
      </c>
      <c r="BZ109" s="20">
        <f t="shared" si="48"/>
        <v>0</v>
      </c>
      <c r="CA109" s="12">
        <f t="shared" si="49"/>
        <v>2817874023.8613029</v>
      </c>
      <c r="CB109" s="21">
        <f>SUM(N109,Z109:AB109)</f>
        <v>1823960866.7156043</v>
      </c>
      <c r="CC109" s="21">
        <f>SUM(AE109,AF109,AQ109,AX109,BG109)</f>
        <v>989565331.05874181</v>
      </c>
      <c r="CD109" s="21">
        <f>SUM(BL109,AG109,AR109,AZ109,BH109,BQ109)</f>
        <v>4347826.0869565215</v>
      </c>
      <c r="CE109" s="95">
        <f>Y109+BA109</f>
        <v>34049967.034774408</v>
      </c>
      <c r="CF109" s="1"/>
    </row>
    <row r="110" spans="1:84">
      <c r="A110" s="17">
        <v>608</v>
      </c>
      <c r="B110" s="17" t="s">
        <v>123</v>
      </c>
      <c r="C110" s="18">
        <f t="shared" si="28"/>
        <v>808002466.08165002</v>
      </c>
      <c r="D110" s="51">
        <v>808002466.08165002</v>
      </c>
      <c r="E110" s="18">
        <f t="shared" si="29"/>
        <v>411271706.09444004</v>
      </c>
      <c r="F110" s="17">
        <v>343117270.98484004</v>
      </c>
      <c r="G110" s="17">
        <v>68154435.109600008</v>
      </c>
      <c r="H110" s="18">
        <f t="shared" si="30"/>
        <v>116430948.00007001</v>
      </c>
      <c r="I110" s="51">
        <v>0</v>
      </c>
      <c r="J110" s="51">
        <v>116430948.00007001</v>
      </c>
      <c r="K110" s="18">
        <f t="shared" si="31"/>
        <v>75181320.580756828</v>
      </c>
      <c r="L110" s="17">
        <v>0</v>
      </c>
      <c r="M110" s="17">
        <v>75181320.580756828</v>
      </c>
      <c r="N110" s="18">
        <f t="shared" si="32"/>
        <v>87897287.593741834</v>
      </c>
      <c r="O110" s="18">
        <f t="shared" si="33"/>
        <v>0</v>
      </c>
      <c r="P110" s="17">
        <v>0</v>
      </c>
      <c r="Q110" s="17">
        <v>0</v>
      </c>
      <c r="R110" s="18">
        <f t="shared" si="34"/>
        <v>0</v>
      </c>
      <c r="S110" s="17">
        <v>0</v>
      </c>
      <c r="T110" s="17">
        <v>0</v>
      </c>
      <c r="U110" s="18">
        <f t="shared" si="35"/>
        <v>87897287.593741834</v>
      </c>
      <c r="V110" s="17">
        <v>41958586.090796471</v>
      </c>
      <c r="W110" s="17">
        <v>45938701.502945364</v>
      </c>
      <c r="X110" s="18">
        <f t="shared" si="36"/>
        <v>33408849.784739997</v>
      </c>
      <c r="Y110" s="17">
        <v>0</v>
      </c>
      <c r="Z110" s="17">
        <v>0</v>
      </c>
      <c r="AA110" s="17">
        <v>0</v>
      </c>
      <c r="AB110" s="17">
        <v>33408849.784739997</v>
      </c>
      <c r="AC110" s="18">
        <v>241451809.1914328</v>
      </c>
      <c r="AD110" s="18">
        <v>18450376.339701187</v>
      </c>
      <c r="AE110" s="18">
        <v>11635324.99158919</v>
      </c>
      <c r="AF110" s="18">
        <v>0</v>
      </c>
      <c r="AG110" s="46">
        <f t="shared" si="37"/>
        <v>0</v>
      </c>
      <c r="AH110" s="51">
        <v>0</v>
      </c>
      <c r="AI110" s="18">
        <f t="shared" si="50"/>
        <v>6547783400.5984421</v>
      </c>
      <c r="AJ110" s="51">
        <v>3833194845.3260474</v>
      </c>
      <c r="AK110" s="51">
        <v>2494387175.2746797</v>
      </c>
      <c r="AL110" s="51">
        <v>220201379.99771452</v>
      </c>
      <c r="AM110" s="18">
        <f t="shared" si="38"/>
        <v>1680147279.3458676</v>
      </c>
      <c r="AN110" s="17">
        <v>283493279</v>
      </c>
      <c r="AO110" s="17">
        <v>1262454000</v>
      </c>
      <c r="AP110" s="17">
        <v>134200000.3458676</v>
      </c>
      <c r="AQ110" s="18">
        <v>129121646.77010985</v>
      </c>
      <c r="AR110" s="18">
        <f t="shared" si="39"/>
        <v>200000000</v>
      </c>
      <c r="AS110" s="51">
        <v>200000000</v>
      </c>
      <c r="AT110" s="46">
        <v>1766201452.1192</v>
      </c>
      <c r="AU110" s="18">
        <f t="shared" si="40"/>
        <v>223003639</v>
      </c>
      <c r="AV110" s="17">
        <v>91370037</v>
      </c>
      <c r="AW110" s="17">
        <v>131633602</v>
      </c>
      <c r="AX110" s="18">
        <v>0</v>
      </c>
      <c r="AY110" s="18">
        <f t="shared" si="41"/>
        <v>700000000.00004005</v>
      </c>
      <c r="AZ110" s="51">
        <v>700000000.00004005</v>
      </c>
      <c r="BA110" s="17">
        <v>0</v>
      </c>
      <c r="BB110" s="18">
        <f t="shared" si="51"/>
        <v>35820969.796747096</v>
      </c>
      <c r="BC110" s="17">
        <v>33652265.861699998</v>
      </c>
      <c r="BD110" s="17">
        <v>2168703.9350470998</v>
      </c>
      <c r="BE110" s="18">
        <f t="shared" si="42"/>
        <v>0</v>
      </c>
      <c r="BF110" s="51">
        <v>0</v>
      </c>
      <c r="BG110" s="46">
        <v>169828509.51482639</v>
      </c>
      <c r="BH110" s="46">
        <f t="shared" si="43"/>
        <v>23000000</v>
      </c>
      <c r="BI110" s="51">
        <v>0</v>
      </c>
      <c r="BJ110" s="51">
        <v>23000000</v>
      </c>
      <c r="BK110" s="46">
        <v>22698710.504865635</v>
      </c>
      <c r="BL110" s="46">
        <f t="shared" si="44"/>
        <v>4347826.0869565215</v>
      </c>
      <c r="BM110" s="51">
        <v>4347826.0869565215</v>
      </c>
      <c r="BN110" s="18">
        <v>102855342.109543</v>
      </c>
      <c r="BO110" s="18">
        <v>252684681.99977919</v>
      </c>
      <c r="BP110" s="18">
        <v>140326131.74034885</v>
      </c>
      <c r="BQ110" s="18">
        <f t="shared" si="45"/>
        <v>0</v>
      </c>
      <c r="BR110" s="51">
        <v>0</v>
      </c>
      <c r="BS110" s="9">
        <f t="shared" si="46"/>
        <v>13801549678.244848</v>
      </c>
      <c r="BT110" s="19">
        <f>SUM(C110,H110,AC110,AI110,AT110,)</f>
        <v>9479870075.9907951</v>
      </c>
      <c r="BU110" s="19">
        <f>SUM(C110,H110)</f>
        <v>924433414.08171999</v>
      </c>
      <c r="BV110" s="19">
        <f>SUM(AC110,AI110,AT110)</f>
        <v>8555436661.9090748</v>
      </c>
      <c r="BW110" s="11">
        <f t="shared" si="47"/>
        <v>2962440157.5120492</v>
      </c>
      <c r="BX110" s="20">
        <f>SUM(E110,K110)</f>
        <v>486453026.67519689</v>
      </c>
      <c r="BY110" s="20">
        <f>SUM(AD110,AM110,AU110,BB110,BK110)</f>
        <v>1980120974.9871817</v>
      </c>
      <c r="BZ110" s="20">
        <f t="shared" si="48"/>
        <v>0</v>
      </c>
      <c r="CA110" s="12">
        <f t="shared" si="49"/>
        <v>1359239444.7420039</v>
      </c>
      <c r="CB110" s="21">
        <f>SUM(N110,Z110:AB110)</f>
        <v>121306137.37848184</v>
      </c>
      <c r="CC110" s="21">
        <f>SUM(AE110,AF110,AQ110,AX110,BG110)</f>
        <v>310585481.27652544</v>
      </c>
      <c r="CD110" s="21">
        <f>SUM(BL110,AG110,AR110,AZ110,BH110,BQ110)</f>
        <v>927347826.08699656</v>
      </c>
      <c r="CE110" s="95">
        <f>Y110+BA110</f>
        <v>0</v>
      </c>
      <c r="CF110" s="1"/>
    </row>
    <row r="111" spans="1:84">
      <c r="A111" s="17">
        <v>609</v>
      </c>
      <c r="B111" s="17" t="s">
        <v>124</v>
      </c>
      <c r="C111" s="18">
        <f t="shared" si="28"/>
        <v>1331734684.1215</v>
      </c>
      <c r="D111" s="51">
        <v>1331734684.1215</v>
      </c>
      <c r="E111" s="18">
        <f t="shared" si="29"/>
        <v>481298198.75439906</v>
      </c>
      <c r="F111" s="17">
        <v>386412436.93339902</v>
      </c>
      <c r="G111" s="17">
        <v>94885761.82100001</v>
      </c>
      <c r="H111" s="18">
        <f t="shared" si="30"/>
        <v>688658003.99994004</v>
      </c>
      <c r="I111" s="51">
        <v>0</v>
      </c>
      <c r="J111" s="51">
        <v>688658003.99994004</v>
      </c>
      <c r="K111" s="18">
        <f t="shared" si="31"/>
        <v>139617086.7096566</v>
      </c>
      <c r="L111" s="17">
        <v>0</v>
      </c>
      <c r="M111" s="17">
        <v>139617086.7096566</v>
      </c>
      <c r="N111" s="18">
        <f t="shared" si="32"/>
        <v>100583314.14899202</v>
      </c>
      <c r="O111" s="18">
        <f t="shared" si="33"/>
        <v>0</v>
      </c>
      <c r="P111" s="17">
        <v>0</v>
      </c>
      <c r="Q111" s="17">
        <v>0</v>
      </c>
      <c r="R111" s="18">
        <f t="shared" si="34"/>
        <v>0</v>
      </c>
      <c r="S111" s="17">
        <v>0</v>
      </c>
      <c r="T111" s="17">
        <v>0</v>
      </c>
      <c r="U111" s="18">
        <f t="shared" si="35"/>
        <v>100583314.14899202</v>
      </c>
      <c r="V111" s="17">
        <v>44589855.774562486</v>
      </c>
      <c r="W111" s="17">
        <v>55993458.374429531</v>
      </c>
      <c r="X111" s="18">
        <f t="shared" si="36"/>
        <v>56388271.668659993</v>
      </c>
      <c r="Y111" s="17">
        <v>0</v>
      </c>
      <c r="Z111" s="17">
        <v>0</v>
      </c>
      <c r="AA111" s="17">
        <v>0</v>
      </c>
      <c r="AB111" s="17">
        <v>56388271.668659993</v>
      </c>
      <c r="AC111" s="18">
        <v>258529622.39150792</v>
      </c>
      <c r="AD111" s="18">
        <v>22576957.548082951</v>
      </c>
      <c r="AE111" s="18">
        <v>21353748.984564051</v>
      </c>
      <c r="AF111" s="18">
        <v>0</v>
      </c>
      <c r="AG111" s="46">
        <f t="shared" si="37"/>
        <v>0</v>
      </c>
      <c r="AH111" s="51">
        <v>0</v>
      </c>
      <c r="AI111" s="18">
        <f t="shared" si="50"/>
        <v>7738853911.7580528</v>
      </c>
      <c r="AJ111" s="51">
        <v>5180860854.5646439</v>
      </c>
      <c r="AK111" s="51">
        <v>2401971493.1948152</v>
      </c>
      <c r="AL111" s="51">
        <v>156021563.9985939</v>
      </c>
      <c r="AM111" s="18">
        <f t="shared" si="38"/>
        <v>1533381949.7555165</v>
      </c>
      <c r="AN111" s="17">
        <v>337337719</v>
      </c>
      <c r="AO111" s="17">
        <v>902804230</v>
      </c>
      <c r="AP111" s="17">
        <v>293240000.75551653</v>
      </c>
      <c r="AQ111" s="18">
        <v>141727905.02531096</v>
      </c>
      <c r="AR111" s="18">
        <f t="shared" si="39"/>
        <v>0</v>
      </c>
      <c r="AS111" s="51">
        <v>0</v>
      </c>
      <c r="AT111" s="46">
        <v>2101506748.1182001</v>
      </c>
      <c r="AU111" s="18">
        <f t="shared" si="40"/>
        <v>261812370.31531227</v>
      </c>
      <c r="AV111" s="17">
        <v>130178376.31531227</v>
      </c>
      <c r="AW111" s="17">
        <v>131633994</v>
      </c>
      <c r="AX111" s="18">
        <v>0</v>
      </c>
      <c r="AY111" s="18">
        <f t="shared" si="41"/>
        <v>299999999.99998999</v>
      </c>
      <c r="AZ111" s="51">
        <v>299999999.99998999</v>
      </c>
      <c r="BA111" s="17">
        <v>0</v>
      </c>
      <c r="BB111" s="18">
        <f t="shared" si="51"/>
        <v>37520887.374085203</v>
      </c>
      <c r="BC111" s="17">
        <v>34557886.067040004</v>
      </c>
      <c r="BD111" s="17">
        <v>2963001.3070451999</v>
      </c>
      <c r="BE111" s="18">
        <f t="shared" si="42"/>
        <v>0</v>
      </c>
      <c r="BF111" s="51">
        <v>0</v>
      </c>
      <c r="BG111" s="46">
        <v>185416554.97272602</v>
      </c>
      <c r="BH111" s="46">
        <f t="shared" si="43"/>
        <v>0</v>
      </c>
      <c r="BI111" s="51">
        <v>0</v>
      </c>
      <c r="BJ111" s="51">
        <v>0</v>
      </c>
      <c r="BK111" s="46">
        <v>34631001.032760315</v>
      </c>
      <c r="BL111" s="46">
        <f t="shared" si="44"/>
        <v>4347826.0869565215</v>
      </c>
      <c r="BM111" s="51">
        <v>4347826.0869565215</v>
      </c>
      <c r="BN111" s="18">
        <v>400569894.4139294</v>
      </c>
      <c r="BO111" s="18">
        <v>630299018.99995649</v>
      </c>
      <c r="BP111" s="18">
        <v>350816813.25040984</v>
      </c>
      <c r="BQ111" s="18">
        <f t="shared" si="45"/>
        <v>108000000.00000012</v>
      </c>
      <c r="BR111" s="51">
        <v>108000000.00000012</v>
      </c>
      <c r="BS111" s="9">
        <f t="shared" si="46"/>
        <v>16929624769.430508</v>
      </c>
      <c r="BT111" s="19">
        <f>SUM(C111,H111,AC111,AI111,AT111,)</f>
        <v>12119282970.3892</v>
      </c>
      <c r="BU111" s="19">
        <f>SUM(C111,H111)</f>
        <v>2020392688.1214399</v>
      </c>
      <c r="BV111" s="19">
        <f>SUM(AC111,AI111,AT111)</f>
        <v>10098890282.267761</v>
      </c>
      <c r="BW111" s="11">
        <f t="shared" si="47"/>
        <v>3892524178.154109</v>
      </c>
      <c r="BX111" s="20">
        <f>SUM(E111,K111)</f>
        <v>620915285.46405566</v>
      </c>
      <c r="BY111" s="20">
        <f>SUM(AD111,AM111,AU111,BB111,BK111)</f>
        <v>1889923166.0257573</v>
      </c>
      <c r="BZ111" s="20">
        <f t="shared" si="48"/>
        <v>0</v>
      </c>
      <c r="CA111" s="12">
        <f t="shared" si="49"/>
        <v>917817620.88719964</v>
      </c>
      <c r="CB111" s="21">
        <f>SUM(N111,Z111:AB111)</f>
        <v>156971585.81765202</v>
      </c>
      <c r="CC111" s="21">
        <f>SUM(AE111,AF111,AQ111,AX111,BG111)</f>
        <v>348498208.98260105</v>
      </c>
      <c r="CD111" s="21">
        <f>SUM(BL111,AG111,AR111,AZ111,BH111,BQ111)</f>
        <v>412347826.08694661</v>
      </c>
      <c r="CE111" s="95">
        <f>Y111+BA111</f>
        <v>0</v>
      </c>
      <c r="CF111" s="1"/>
    </row>
    <row r="112" spans="1:84">
      <c r="A112" s="17">
        <v>610</v>
      </c>
      <c r="B112" s="17" t="s">
        <v>125</v>
      </c>
      <c r="C112" s="18">
        <f t="shared" si="28"/>
        <v>934797876.96026003</v>
      </c>
      <c r="D112" s="51">
        <v>934797876.96026003</v>
      </c>
      <c r="E112" s="18">
        <f t="shared" si="29"/>
        <v>492472622.40827799</v>
      </c>
      <c r="F112" s="17">
        <v>393777284.29067796</v>
      </c>
      <c r="G112" s="17">
        <v>98695338.117599994</v>
      </c>
      <c r="H112" s="18">
        <f t="shared" si="30"/>
        <v>85303470</v>
      </c>
      <c r="I112" s="51">
        <v>0</v>
      </c>
      <c r="J112" s="51">
        <v>85303470</v>
      </c>
      <c r="K112" s="18">
        <f t="shared" si="31"/>
        <v>31165012.986757129</v>
      </c>
      <c r="L112" s="17">
        <v>0</v>
      </c>
      <c r="M112" s="17">
        <v>31165012.986757129</v>
      </c>
      <c r="N112" s="18">
        <f t="shared" si="32"/>
        <v>118637183.97916433</v>
      </c>
      <c r="O112" s="18">
        <f t="shared" si="33"/>
        <v>0</v>
      </c>
      <c r="P112" s="17">
        <v>0</v>
      </c>
      <c r="Q112" s="17">
        <v>0</v>
      </c>
      <c r="R112" s="18">
        <f t="shared" si="34"/>
        <v>0</v>
      </c>
      <c r="S112" s="17">
        <v>0</v>
      </c>
      <c r="T112" s="17">
        <v>0</v>
      </c>
      <c r="U112" s="18">
        <f t="shared" si="35"/>
        <v>118637183.97916433</v>
      </c>
      <c r="V112" s="17">
        <v>52082211.754683852</v>
      </c>
      <c r="W112" s="17">
        <v>66554972.224480487</v>
      </c>
      <c r="X112" s="18">
        <f t="shared" si="36"/>
        <v>11839509.759540001</v>
      </c>
      <c r="Y112" s="17">
        <v>0</v>
      </c>
      <c r="Z112" s="17">
        <v>0</v>
      </c>
      <c r="AA112" s="17">
        <v>0</v>
      </c>
      <c r="AB112" s="17">
        <v>11839509.759540001</v>
      </c>
      <c r="AC112" s="18">
        <v>181652173.91184554</v>
      </c>
      <c r="AD112" s="18">
        <v>22740227.722350348</v>
      </c>
      <c r="AE112" s="18">
        <v>15241270.988982568</v>
      </c>
      <c r="AF112" s="18">
        <v>0</v>
      </c>
      <c r="AG112" s="46">
        <f t="shared" si="37"/>
        <v>0</v>
      </c>
      <c r="AH112" s="51">
        <v>0</v>
      </c>
      <c r="AI112" s="18">
        <f t="shared" si="50"/>
        <v>3314024949.0577807</v>
      </c>
      <c r="AJ112" s="51">
        <v>2945562875.2192421</v>
      </c>
      <c r="AK112" s="51">
        <v>368462073.83853877</v>
      </c>
      <c r="AL112" s="51">
        <v>0</v>
      </c>
      <c r="AM112" s="18">
        <f t="shared" si="38"/>
        <v>475495676</v>
      </c>
      <c r="AN112" s="17">
        <v>260377676</v>
      </c>
      <c r="AO112" s="17">
        <v>215118000</v>
      </c>
      <c r="AP112" s="17">
        <v>0</v>
      </c>
      <c r="AQ112" s="18">
        <v>136968915.88328525</v>
      </c>
      <c r="AR112" s="18">
        <f t="shared" si="39"/>
        <v>0</v>
      </c>
      <c r="AS112" s="51">
        <v>0</v>
      </c>
      <c r="AT112" s="46">
        <v>630493631.04067004</v>
      </c>
      <c r="AU112" s="18">
        <f t="shared" si="40"/>
        <v>105201451.41178437</v>
      </c>
      <c r="AV112" s="17">
        <v>105201451.41178437</v>
      </c>
      <c r="AW112" s="17">
        <v>0</v>
      </c>
      <c r="AX112" s="18">
        <v>0</v>
      </c>
      <c r="AY112" s="18">
        <f t="shared" si="41"/>
        <v>299999999.99998999</v>
      </c>
      <c r="AZ112" s="51">
        <v>299999999.99998999</v>
      </c>
      <c r="BA112" s="17">
        <v>0</v>
      </c>
      <c r="BB112" s="18">
        <f t="shared" si="51"/>
        <v>37943607.637749404</v>
      </c>
      <c r="BC112" s="17">
        <v>34733845.286640003</v>
      </c>
      <c r="BD112" s="17">
        <v>3209762.3511094004</v>
      </c>
      <c r="BE112" s="18">
        <f t="shared" si="42"/>
        <v>0</v>
      </c>
      <c r="BF112" s="51">
        <v>0</v>
      </c>
      <c r="BG112" s="46">
        <v>391903409.86675477</v>
      </c>
      <c r="BH112" s="46">
        <f t="shared" si="43"/>
        <v>23000000</v>
      </c>
      <c r="BI112" s="51">
        <v>0</v>
      </c>
      <c r="BJ112" s="51">
        <v>23000000</v>
      </c>
      <c r="BK112" s="46">
        <v>35014803.90972209</v>
      </c>
      <c r="BL112" s="46">
        <f t="shared" si="44"/>
        <v>4347826.0869565215</v>
      </c>
      <c r="BM112" s="51">
        <v>4347826.0869565215</v>
      </c>
      <c r="BN112" s="18">
        <v>102025276.12029761</v>
      </c>
      <c r="BO112" s="18">
        <v>171826596.00016314</v>
      </c>
      <c r="BP112" s="18">
        <v>80976773.15852356</v>
      </c>
      <c r="BQ112" s="18">
        <f t="shared" si="45"/>
        <v>100000000</v>
      </c>
      <c r="BR112" s="51">
        <v>100000000</v>
      </c>
      <c r="BS112" s="9">
        <f t="shared" si="46"/>
        <v>7803072264.8908548</v>
      </c>
      <c r="BT112" s="19">
        <f>SUM(C112,H112,AC112,AI112,AT112,)</f>
        <v>5146272100.9705563</v>
      </c>
      <c r="BU112" s="19">
        <f>SUM(C112,H112)</f>
        <v>1020101346.96026</v>
      </c>
      <c r="BV112" s="19">
        <f>SUM(AC112,AI112,AT112)</f>
        <v>4126170754.0102963</v>
      </c>
      <c r="BW112" s="11">
        <f t="shared" si="47"/>
        <v>1554862047.3556256</v>
      </c>
      <c r="BX112" s="20">
        <f>SUM(E112,K112)</f>
        <v>523637635.39503515</v>
      </c>
      <c r="BY112" s="20">
        <f>SUM(AD112,AM112,AU112,BB112,BK112)</f>
        <v>676395766.68160629</v>
      </c>
      <c r="BZ112" s="20">
        <f t="shared" si="48"/>
        <v>0</v>
      </c>
      <c r="CA112" s="12">
        <f t="shared" si="49"/>
        <v>1101938116.5646734</v>
      </c>
      <c r="CB112" s="21">
        <f>SUM(N112,Z112:AB112)</f>
        <v>130476693.73870434</v>
      </c>
      <c r="CC112" s="21">
        <f>SUM(AE112,AF112,AQ112,AX112,BG112)</f>
        <v>544113596.73902261</v>
      </c>
      <c r="CD112" s="21">
        <f>SUM(BL112,AG112,AR112,AZ112,BH112,BQ112)</f>
        <v>427347826.08694649</v>
      </c>
      <c r="CE112" s="95">
        <f>Y112+BA112</f>
        <v>0</v>
      </c>
      <c r="CF112" s="1"/>
    </row>
    <row r="113" spans="1:84">
      <c r="A113" s="17">
        <v>611</v>
      </c>
      <c r="B113" s="17" t="s">
        <v>126</v>
      </c>
      <c r="C113" s="18">
        <f t="shared" si="28"/>
        <v>1174566754.2047999</v>
      </c>
      <c r="D113" s="51">
        <v>1174566754.2047999</v>
      </c>
      <c r="E113" s="18">
        <f t="shared" si="29"/>
        <v>747846131.27663898</v>
      </c>
      <c r="F113" s="17">
        <v>581253546.64043903</v>
      </c>
      <c r="G113" s="17">
        <v>166592584.63620001</v>
      </c>
      <c r="H113" s="18">
        <f t="shared" si="30"/>
        <v>334189476</v>
      </c>
      <c r="I113" s="51">
        <v>0</v>
      </c>
      <c r="J113" s="51">
        <v>334189476</v>
      </c>
      <c r="K113" s="18">
        <f t="shared" si="31"/>
        <v>167794566.17905858</v>
      </c>
      <c r="L113" s="17">
        <v>0</v>
      </c>
      <c r="M113" s="17">
        <v>167794566.17905858</v>
      </c>
      <c r="N113" s="18">
        <f t="shared" si="32"/>
        <v>1925909593.4480848</v>
      </c>
      <c r="O113" s="18">
        <f t="shared" si="33"/>
        <v>1925909593.4480848</v>
      </c>
      <c r="P113" s="17">
        <v>772972241.2822299</v>
      </c>
      <c r="Q113" s="17">
        <v>1152937352.1658549</v>
      </c>
      <c r="R113" s="18">
        <f t="shared" si="34"/>
        <v>0</v>
      </c>
      <c r="S113" s="17">
        <v>0</v>
      </c>
      <c r="T113" s="17">
        <v>0</v>
      </c>
      <c r="U113" s="18">
        <f t="shared" si="35"/>
        <v>0</v>
      </c>
      <c r="V113" s="17">
        <v>0</v>
      </c>
      <c r="W113" s="17">
        <v>0</v>
      </c>
      <c r="X113" s="18">
        <f t="shared" si="36"/>
        <v>98822562.831419989</v>
      </c>
      <c r="Y113" s="17">
        <v>0</v>
      </c>
      <c r="Z113" s="17">
        <v>0</v>
      </c>
      <c r="AA113" s="17">
        <v>0</v>
      </c>
      <c r="AB113" s="17">
        <v>98822562.831419989</v>
      </c>
      <c r="AC113" s="18">
        <v>181652173.91184554</v>
      </c>
      <c r="AD113" s="18">
        <v>58388612.375229321</v>
      </c>
      <c r="AE113" s="18">
        <v>56190069.959381968</v>
      </c>
      <c r="AF113" s="18">
        <v>403776807.49270391</v>
      </c>
      <c r="AG113" s="46">
        <f t="shared" si="37"/>
        <v>0</v>
      </c>
      <c r="AH113" s="51">
        <v>0</v>
      </c>
      <c r="AI113" s="18">
        <f t="shared" si="50"/>
        <v>7170494368.6625843</v>
      </c>
      <c r="AJ113" s="51">
        <v>5794626379.2589979</v>
      </c>
      <c r="AK113" s="51">
        <v>1252911133.4810233</v>
      </c>
      <c r="AL113" s="51">
        <v>122956855.92256325</v>
      </c>
      <c r="AM113" s="18">
        <f t="shared" si="38"/>
        <v>1138695332</v>
      </c>
      <c r="AN113" s="17">
        <v>749595332</v>
      </c>
      <c r="AO113" s="17">
        <v>389100000</v>
      </c>
      <c r="AP113" s="17">
        <v>0</v>
      </c>
      <c r="AQ113" s="18">
        <v>252255865.02330634</v>
      </c>
      <c r="AR113" s="18">
        <f t="shared" si="39"/>
        <v>200000000</v>
      </c>
      <c r="AS113" s="51">
        <v>200000000</v>
      </c>
      <c r="AT113" s="46">
        <v>1483267198.6435001</v>
      </c>
      <c r="AU113" s="18">
        <f t="shared" si="40"/>
        <v>735707946.24575138</v>
      </c>
      <c r="AV113" s="17">
        <v>184858880.24575141</v>
      </c>
      <c r="AW113" s="17">
        <v>550849066</v>
      </c>
      <c r="AX113" s="18">
        <v>0</v>
      </c>
      <c r="AY113" s="18">
        <f t="shared" si="41"/>
        <v>25671602.388242546</v>
      </c>
      <c r="AZ113" s="51">
        <v>0</v>
      </c>
      <c r="BA113" s="17">
        <v>25671602.388242546</v>
      </c>
      <c r="BB113" s="18">
        <f t="shared" si="51"/>
        <v>56367879.409778297</v>
      </c>
      <c r="BC113" s="17">
        <v>49212181.544354998</v>
      </c>
      <c r="BD113" s="17">
        <v>7155697.8654232994</v>
      </c>
      <c r="BE113" s="18">
        <f t="shared" si="42"/>
        <v>0</v>
      </c>
      <c r="BF113" s="51">
        <v>0</v>
      </c>
      <c r="BG113" s="46">
        <v>288493237.34186202</v>
      </c>
      <c r="BH113" s="46">
        <f t="shared" si="43"/>
        <v>23000000</v>
      </c>
      <c r="BI113" s="51">
        <v>0</v>
      </c>
      <c r="BJ113" s="51">
        <v>23000000</v>
      </c>
      <c r="BK113" s="46">
        <v>68314560.317794561</v>
      </c>
      <c r="BL113" s="46">
        <f t="shared" si="44"/>
        <v>4347826.0869565215</v>
      </c>
      <c r="BM113" s="51">
        <v>4347826.0869565215</v>
      </c>
      <c r="BN113" s="18">
        <v>77965608.343935683</v>
      </c>
      <c r="BO113" s="18">
        <v>260389532.00019324</v>
      </c>
      <c r="BP113" s="18">
        <v>40527635.080239363</v>
      </c>
      <c r="BQ113" s="18">
        <f t="shared" si="45"/>
        <v>0</v>
      </c>
      <c r="BR113" s="51">
        <v>0</v>
      </c>
      <c r="BS113" s="9">
        <f t="shared" si="46"/>
        <v>16974635339.223307</v>
      </c>
      <c r="BT113" s="19">
        <f>SUM(C113,H113,AC113,AI113,AT113,)</f>
        <v>10344169971.422729</v>
      </c>
      <c r="BU113" s="19">
        <f>SUM(C113,H113)</f>
        <v>1508756230.2047999</v>
      </c>
      <c r="BV113" s="19">
        <f>SUM(AC113,AI113,AT113)</f>
        <v>8835413741.2179298</v>
      </c>
      <c r="BW113" s="11">
        <f t="shared" si="47"/>
        <v>3351997803.2286186</v>
      </c>
      <c r="BX113" s="20">
        <f>SUM(E113,K113)</f>
        <v>915640697.45569754</v>
      </c>
      <c r="BY113" s="20">
        <f>SUM(AD113,AM113,AU113,BB113,BK113)</f>
        <v>2057474330.3485537</v>
      </c>
      <c r="BZ113" s="20">
        <f t="shared" si="48"/>
        <v>0</v>
      </c>
      <c r="CA113" s="12">
        <f t="shared" si="49"/>
        <v>3252795962.1837153</v>
      </c>
      <c r="CB113" s="21">
        <f>SUM(N113,Z113:AB113)</f>
        <v>2024732156.2795048</v>
      </c>
      <c r="CC113" s="21">
        <f>SUM(AE113,AF113,AQ113,AX113,BG113)</f>
        <v>1000715979.8172543</v>
      </c>
      <c r="CD113" s="21">
        <f>SUM(BL113,AG113,AR113,AZ113,BH113,BQ113)</f>
        <v>227347826.08695653</v>
      </c>
      <c r="CE113" s="95">
        <f>Y113+BA113</f>
        <v>25671602.388242546</v>
      </c>
      <c r="CF113" s="1"/>
    </row>
    <row r="114" spans="1:84">
      <c r="A114" s="17">
        <v>612</v>
      </c>
      <c r="B114" s="17" t="s">
        <v>127</v>
      </c>
      <c r="C114" s="18">
        <f t="shared" si="28"/>
        <v>1149094953.0806</v>
      </c>
      <c r="D114" s="51">
        <v>1149094953.0806</v>
      </c>
      <c r="E114" s="18">
        <f t="shared" si="29"/>
        <v>492269349.36967599</v>
      </c>
      <c r="F114" s="17">
        <v>387996285.202676</v>
      </c>
      <c r="G114" s="17">
        <v>104273064.167</v>
      </c>
      <c r="H114" s="18">
        <f t="shared" si="30"/>
        <v>164686739.99998999</v>
      </c>
      <c r="I114" s="51">
        <v>0</v>
      </c>
      <c r="J114" s="51">
        <v>164686739.99998999</v>
      </c>
      <c r="K114" s="18">
        <f t="shared" si="31"/>
        <v>34334187.13362202</v>
      </c>
      <c r="L114" s="17">
        <v>0</v>
      </c>
      <c r="M114" s="17">
        <v>34334187.13362202</v>
      </c>
      <c r="N114" s="18">
        <f t="shared" si="32"/>
        <v>896382936.84147823</v>
      </c>
      <c r="O114" s="18">
        <f t="shared" si="33"/>
        <v>896382936.84147823</v>
      </c>
      <c r="P114" s="17">
        <v>352186993.41833079</v>
      </c>
      <c r="Q114" s="17">
        <v>544195943.42314744</v>
      </c>
      <c r="R114" s="18">
        <f t="shared" si="34"/>
        <v>0</v>
      </c>
      <c r="S114" s="17">
        <v>0</v>
      </c>
      <c r="T114" s="17">
        <v>0</v>
      </c>
      <c r="U114" s="18">
        <f t="shared" si="35"/>
        <v>0</v>
      </c>
      <c r="V114" s="17">
        <v>0</v>
      </c>
      <c r="W114" s="17">
        <v>0</v>
      </c>
      <c r="X114" s="18">
        <f t="shared" si="36"/>
        <v>14343746.409480002</v>
      </c>
      <c r="Y114" s="17">
        <v>0</v>
      </c>
      <c r="Z114" s="17">
        <v>0</v>
      </c>
      <c r="AA114" s="17">
        <v>0</v>
      </c>
      <c r="AB114" s="17">
        <v>14343746.409480002</v>
      </c>
      <c r="AC114" s="18">
        <v>236681141.75142643</v>
      </c>
      <c r="AD114" s="18">
        <v>24979510.884073965</v>
      </c>
      <c r="AE114" s="18">
        <v>24807638.982067343</v>
      </c>
      <c r="AF114" s="18">
        <v>0</v>
      </c>
      <c r="AG114" s="46">
        <f t="shared" si="37"/>
        <v>0</v>
      </c>
      <c r="AH114" s="51">
        <v>0</v>
      </c>
      <c r="AI114" s="18">
        <f t="shared" si="50"/>
        <v>3799209949.4004011</v>
      </c>
      <c r="AJ114" s="51">
        <v>2752326684.9221077</v>
      </c>
      <c r="AK114" s="51">
        <v>1046883264.4782932</v>
      </c>
      <c r="AL114" s="51">
        <v>0</v>
      </c>
      <c r="AM114" s="18">
        <f t="shared" si="38"/>
        <v>911620635</v>
      </c>
      <c r="AN114" s="17">
        <v>251995635</v>
      </c>
      <c r="AO114" s="17">
        <v>659625000</v>
      </c>
      <c r="AP114" s="17">
        <v>0</v>
      </c>
      <c r="AQ114" s="18">
        <v>119081659.82974839</v>
      </c>
      <c r="AR114" s="18">
        <f t="shared" si="39"/>
        <v>0</v>
      </c>
      <c r="AS114" s="51">
        <v>0</v>
      </c>
      <c r="AT114" s="46">
        <v>1427475384.7189</v>
      </c>
      <c r="AU114" s="18">
        <f t="shared" si="40"/>
        <v>84211915.651854396</v>
      </c>
      <c r="AV114" s="17">
        <v>84211915.651854396</v>
      </c>
      <c r="AW114" s="17">
        <v>0</v>
      </c>
      <c r="AX114" s="18">
        <v>0</v>
      </c>
      <c r="AY114" s="18">
        <f t="shared" si="41"/>
        <v>25671602.388242546</v>
      </c>
      <c r="AZ114" s="51">
        <v>0</v>
      </c>
      <c r="BA114" s="17">
        <v>25671602.388242546</v>
      </c>
      <c r="BB114" s="18">
        <f t="shared" si="51"/>
        <v>37281396.906777896</v>
      </c>
      <c r="BC114" s="17">
        <v>34707514.589594997</v>
      </c>
      <c r="BD114" s="17">
        <v>2573882.3171828999</v>
      </c>
      <c r="BE114" s="18">
        <f t="shared" si="42"/>
        <v>0</v>
      </c>
      <c r="BF114" s="51">
        <v>0</v>
      </c>
      <c r="BG114" s="46">
        <v>378329428.38364804</v>
      </c>
      <c r="BH114" s="46">
        <f t="shared" si="43"/>
        <v>23000000</v>
      </c>
      <c r="BI114" s="51">
        <v>0</v>
      </c>
      <c r="BJ114" s="51">
        <v>23000000</v>
      </c>
      <c r="BK114" s="46">
        <v>29815906.623477507</v>
      </c>
      <c r="BL114" s="46">
        <f t="shared" si="44"/>
        <v>4347826.0869565215</v>
      </c>
      <c r="BM114" s="51">
        <v>4347826.0869565215</v>
      </c>
      <c r="BN114" s="18">
        <v>36056672.692109711</v>
      </c>
      <c r="BO114" s="18">
        <v>230377152.99982399</v>
      </c>
      <c r="BP114" s="18">
        <v>0</v>
      </c>
      <c r="BQ114" s="18">
        <f t="shared" si="45"/>
        <v>0</v>
      </c>
      <c r="BR114" s="51">
        <v>0</v>
      </c>
      <c r="BS114" s="9">
        <f t="shared" si="46"/>
        <v>10144059735.134356</v>
      </c>
      <c r="BT114" s="19">
        <f>SUM(C114,H114,AC114,AI114,AT114,)</f>
        <v>6777148168.9513178</v>
      </c>
      <c r="BU114" s="19">
        <f>SUM(C114,H114)</f>
        <v>1313781693.08059</v>
      </c>
      <c r="BV114" s="19">
        <f>SUM(AC114,AI114,AT114)</f>
        <v>5463366475.8707275</v>
      </c>
      <c r="BW114" s="11">
        <f t="shared" si="47"/>
        <v>1880946727.2614157</v>
      </c>
      <c r="BX114" s="20">
        <f>SUM(E114,K114)</f>
        <v>526603536.50329804</v>
      </c>
      <c r="BY114" s="20">
        <f>SUM(AD114,AM114,AU114,BB114,BK114)</f>
        <v>1087909365.0661838</v>
      </c>
      <c r="BZ114" s="20">
        <f t="shared" si="48"/>
        <v>0</v>
      </c>
      <c r="CA114" s="12">
        <f t="shared" si="49"/>
        <v>1460293236.5333786</v>
      </c>
      <c r="CB114" s="21">
        <f>SUM(N114,Z114:AB114)</f>
        <v>910726683.2509582</v>
      </c>
      <c r="CC114" s="21">
        <f>SUM(AE114,AF114,AQ114,AX114,BG114)</f>
        <v>522218727.19546378</v>
      </c>
      <c r="CD114" s="21">
        <f>SUM(BL114,AG114,AR114,AZ114,BH114,BQ114)</f>
        <v>27347826.086956523</v>
      </c>
      <c r="CE114" s="95">
        <f>Y114+BA114</f>
        <v>25671602.388242546</v>
      </c>
      <c r="CF114" s="1"/>
    </row>
    <row r="115" spans="1:84">
      <c r="A115" s="17">
        <v>613</v>
      </c>
      <c r="B115" s="17" t="s">
        <v>128</v>
      </c>
      <c r="C115" s="18">
        <f t="shared" si="28"/>
        <v>1068034765.0017999</v>
      </c>
      <c r="D115" s="51">
        <v>1068034765.0017999</v>
      </c>
      <c r="E115" s="18">
        <f t="shared" si="29"/>
        <v>874515660.61348009</v>
      </c>
      <c r="F115" s="17">
        <v>627150420.00928009</v>
      </c>
      <c r="G115" s="17">
        <v>247365240.60420001</v>
      </c>
      <c r="H115" s="18">
        <f t="shared" si="30"/>
        <v>124999999.99996001</v>
      </c>
      <c r="I115" s="51">
        <v>0</v>
      </c>
      <c r="J115" s="51">
        <v>124999999.99996001</v>
      </c>
      <c r="K115" s="18">
        <f t="shared" si="31"/>
        <v>219028081.00819272</v>
      </c>
      <c r="L115" s="17">
        <v>0</v>
      </c>
      <c r="M115" s="17">
        <v>219028081.00819272</v>
      </c>
      <c r="N115" s="18">
        <f t="shared" si="32"/>
        <v>346550025.12247384</v>
      </c>
      <c r="O115" s="18">
        <f t="shared" si="33"/>
        <v>0</v>
      </c>
      <c r="P115" s="17">
        <v>0</v>
      </c>
      <c r="Q115" s="17">
        <v>0</v>
      </c>
      <c r="R115" s="18">
        <f t="shared" si="34"/>
        <v>0</v>
      </c>
      <c r="S115" s="17">
        <v>0</v>
      </c>
      <c r="T115" s="17">
        <v>0</v>
      </c>
      <c r="U115" s="18">
        <f t="shared" si="35"/>
        <v>346550025.12247384</v>
      </c>
      <c r="V115" s="17">
        <v>134815599.8199023</v>
      </c>
      <c r="W115" s="17">
        <v>211734425.30257151</v>
      </c>
      <c r="X115" s="18">
        <f t="shared" si="36"/>
        <v>108247515.79998</v>
      </c>
      <c r="Y115" s="17">
        <v>0</v>
      </c>
      <c r="Z115" s="17">
        <v>0</v>
      </c>
      <c r="AA115" s="17">
        <v>0</v>
      </c>
      <c r="AB115" s="17">
        <v>108247515.79998</v>
      </c>
      <c r="AC115" s="18">
        <v>181652173.91184554</v>
      </c>
      <c r="AD115" s="18">
        <v>56564114.267139971</v>
      </c>
      <c r="AE115" s="18">
        <v>44139140.968093209</v>
      </c>
      <c r="AF115" s="18">
        <v>968114021.6377399</v>
      </c>
      <c r="AG115" s="46">
        <f t="shared" si="37"/>
        <v>0</v>
      </c>
      <c r="AH115" s="51">
        <v>0</v>
      </c>
      <c r="AI115" s="18">
        <f t="shared" si="50"/>
        <v>6736195248.0014782</v>
      </c>
      <c r="AJ115" s="51">
        <v>6018847584.0039768</v>
      </c>
      <c r="AK115" s="51">
        <v>717347663.9975009</v>
      </c>
      <c r="AL115" s="51">
        <v>0</v>
      </c>
      <c r="AM115" s="18">
        <f t="shared" si="38"/>
        <v>1225824648</v>
      </c>
      <c r="AN115" s="17">
        <v>520968148</v>
      </c>
      <c r="AO115" s="17">
        <v>704856500</v>
      </c>
      <c r="AP115" s="17">
        <v>0</v>
      </c>
      <c r="AQ115" s="18">
        <v>283701423.36495316</v>
      </c>
      <c r="AR115" s="18">
        <f t="shared" si="39"/>
        <v>0</v>
      </c>
      <c r="AS115" s="51">
        <v>0</v>
      </c>
      <c r="AT115" s="46">
        <v>1695699755.9995999</v>
      </c>
      <c r="AU115" s="18">
        <f t="shared" si="40"/>
        <v>230353299.39270961</v>
      </c>
      <c r="AV115" s="17">
        <v>230353299.39270961</v>
      </c>
      <c r="AW115" s="17">
        <v>0</v>
      </c>
      <c r="AX115" s="18">
        <v>0</v>
      </c>
      <c r="AY115" s="18">
        <f t="shared" si="41"/>
        <v>500000000.00001502</v>
      </c>
      <c r="AZ115" s="51">
        <v>500000000.00001502</v>
      </c>
      <c r="BA115" s="17">
        <v>0</v>
      </c>
      <c r="BB115" s="18">
        <f t="shared" si="51"/>
        <v>46601830.232027903</v>
      </c>
      <c r="BC115" s="17">
        <v>37843141.867785007</v>
      </c>
      <c r="BD115" s="17">
        <v>8758688.3642429002</v>
      </c>
      <c r="BE115" s="18">
        <f t="shared" si="42"/>
        <v>0</v>
      </c>
      <c r="BF115" s="51">
        <v>0</v>
      </c>
      <c r="BG115" s="46">
        <v>578794104.25065327</v>
      </c>
      <c r="BH115" s="46">
        <f t="shared" si="43"/>
        <v>0</v>
      </c>
      <c r="BI115" s="51">
        <v>0</v>
      </c>
      <c r="BJ115" s="51">
        <v>0</v>
      </c>
      <c r="BK115" s="46">
        <v>71932708.719666705</v>
      </c>
      <c r="BL115" s="46">
        <f t="shared" si="44"/>
        <v>4347826.0869565215</v>
      </c>
      <c r="BM115" s="51">
        <v>4347826.0869565215</v>
      </c>
      <c r="BN115" s="18">
        <v>0</v>
      </c>
      <c r="BO115" s="18">
        <v>0</v>
      </c>
      <c r="BP115" s="18">
        <v>0</v>
      </c>
      <c r="BQ115" s="18">
        <f t="shared" si="45"/>
        <v>900000000</v>
      </c>
      <c r="BR115" s="51">
        <v>900000000</v>
      </c>
      <c r="BS115" s="9">
        <f t="shared" si="46"/>
        <v>16265296342.378765</v>
      </c>
      <c r="BT115" s="19">
        <f>SUM(C115,H115,AC115,AI115,AT115,)</f>
        <v>9806581942.9146843</v>
      </c>
      <c r="BU115" s="19">
        <f>SUM(C115,H115)</f>
        <v>1193034765.00176</v>
      </c>
      <c r="BV115" s="19">
        <f>SUM(AC115,AI115,AT115)</f>
        <v>8613547177.9129238</v>
      </c>
      <c r="BW115" s="11">
        <f t="shared" si="47"/>
        <v>2724820342.2332172</v>
      </c>
      <c r="BX115" s="20">
        <f>SUM(E115,K115)</f>
        <v>1093543741.6216729</v>
      </c>
      <c r="BY115" s="20">
        <f>SUM(AD115,AM115,AU115,BB115,BK115)</f>
        <v>1631276600.6115444</v>
      </c>
      <c r="BZ115" s="20">
        <f t="shared" si="48"/>
        <v>0</v>
      </c>
      <c r="CA115" s="12">
        <f t="shared" si="49"/>
        <v>3733894057.2308645</v>
      </c>
      <c r="CB115" s="21">
        <f>SUM(N115,Z115:AB115)</f>
        <v>454797540.92245382</v>
      </c>
      <c r="CC115" s="21">
        <f>SUM(AE115,AF115,AQ115,AX115,BG115)</f>
        <v>1874748690.2214394</v>
      </c>
      <c r="CD115" s="21">
        <f>SUM(BL115,AG115,AR115,AZ115,BH115,BQ115)</f>
        <v>1404347826.0869715</v>
      </c>
      <c r="CE115" s="95">
        <f>Y115+BA115</f>
        <v>0</v>
      </c>
      <c r="CF115" s="1"/>
    </row>
    <row r="116" spans="1:84">
      <c r="A116" s="17">
        <v>614</v>
      </c>
      <c r="B116" s="17" t="s">
        <v>129</v>
      </c>
      <c r="C116" s="18">
        <f t="shared" si="28"/>
        <v>1068034765.0017999</v>
      </c>
      <c r="D116" s="51">
        <v>1068034765.0017999</v>
      </c>
      <c r="E116" s="18">
        <f t="shared" si="29"/>
        <v>758637573.329638</v>
      </c>
      <c r="F116" s="17">
        <v>564284901.60163796</v>
      </c>
      <c r="G116" s="17">
        <v>194352671.72799999</v>
      </c>
      <c r="H116" s="18">
        <f t="shared" si="30"/>
        <v>124999999.99996001</v>
      </c>
      <c r="I116" s="51">
        <v>0</v>
      </c>
      <c r="J116" s="51">
        <v>124999999.99996001</v>
      </c>
      <c r="K116" s="18">
        <f t="shared" si="31"/>
        <v>58631188.925428763</v>
      </c>
      <c r="L116" s="17">
        <v>0</v>
      </c>
      <c r="M116" s="17">
        <v>58631188.925428763</v>
      </c>
      <c r="N116" s="18">
        <f t="shared" si="32"/>
        <v>302504284.71898758</v>
      </c>
      <c r="O116" s="18">
        <f t="shared" si="33"/>
        <v>0</v>
      </c>
      <c r="P116" s="17">
        <v>0</v>
      </c>
      <c r="Q116" s="17">
        <v>0</v>
      </c>
      <c r="R116" s="18">
        <f t="shared" si="34"/>
        <v>0</v>
      </c>
      <c r="S116" s="17">
        <v>0</v>
      </c>
      <c r="T116" s="17">
        <v>0</v>
      </c>
      <c r="U116" s="18">
        <f t="shared" si="35"/>
        <v>302504284.71898758</v>
      </c>
      <c r="V116" s="17">
        <v>127070342.89927745</v>
      </c>
      <c r="W116" s="17">
        <v>175433941.81971014</v>
      </c>
      <c r="X116" s="18">
        <f t="shared" si="36"/>
        <v>26965145.293200001</v>
      </c>
      <c r="Y116" s="17">
        <v>0</v>
      </c>
      <c r="Z116" s="17">
        <v>0</v>
      </c>
      <c r="AA116" s="17">
        <v>0</v>
      </c>
      <c r="AB116" s="17">
        <v>26965145.293200001</v>
      </c>
      <c r="AC116" s="18">
        <v>181652173.91184554</v>
      </c>
      <c r="AD116" s="18">
        <v>49724514.120439813</v>
      </c>
      <c r="AE116" s="18">
        <v>37843505.972644128</v>
      </c>
      <c r="AF116" s="18">
        <v>708487765.83496082</v>
      </c>
      <c r="AG116" s="46">
        <f t="shared" si="37"/>
        <v>0</v>
      </c>
      <c r="AH116" s="51">
        <v>0</v>
      </c>
      <c r="AI116" s="18">
        <f t="shared" si="50"/>
        <v>4275702923.9974365</v>
      </c>
      <c r="AJ116" s="51">
        <v>3365108988.0007582</v>
      </c>
      <c r="AK116" s="51">
        <v>808627739.99765265</v>
      </c>
      <c r="AL116" s="51">
        <v>101966195.99902602</v>
      </c>
      <c r="AM116" s="18">
        <f t="shared" si="38"/>
        <v>1050983418</v>
      </c>
      <c r="AN116" s="17">
        <v>446661668</v>
      </c>
      <c r="AO116" s="17">
        <v>604321750</v>
      </c>
      <c r="AP116" s="17">
        <v>0</v>
      </c>
      <c r="AQ116" s="18">
        <v>244277851.81376511</v>
      </c>
      <c r="AR116" s="18">
        <f t="shared" si="39"/>
        <v>0</v>
      </c>
      <c r="AS116" s="51">
        <v>0</v>
      </c>
      <c r="AT116" s="46">
        <v>1027403927.9997</v>
      </c>
      <c r="AU116" s="18">
        <f t="shared" si="40"/>
        <v>197918455.57731041</v>
      </c>
      <c r="AV116" s="17">
        <v>197918455.57731041</v>
      </c>
      <c r="AW116" s="17">
        <v>0</v>
      </c>
      <c r="AX116" s="18">
        <v>0</v>
      </c>
      <c r="AY116" s="18">
        <f t="shared" si="41"/>
        <v>0</v>
      </c>
      <c r="AZ116" s="51">
        <v>0</v>
      </c>
      <c r="BA116" s="17">
        <v>0</v>
      </c>
      <c r="BB116" s="18">
        <f t="shared" si="51"/>
        <v>46352984.4791601</v>
      </c>
      <c r="BC116" s="17">
        <v>38199656.292120002</v>
      </c>
      <c r="BD116" s="17">
        <v>8153328.1870400999</v>
      </c>
      <c r="BE116" s="18">
        <f t="shared" si="42"/>
        <v>0</v>
      </c>
      <c r="BF116" s="51">
        <v>0</v>
      </c>
      <c r="BG116" s="46">
        <v>554438518.03226602</v>
      </c>
      <c r="BH116" s="46">
        <f t="shared" si="43"/>
        <v>0</v>
      </c>
      <c r="BI116" s="51">
        <v>0</v>
      </c>
      <c r="BJ116" s="51">
        <v>0</v>
      </c>
      <c r="BK116" s="46">
        <v>61446987.594972149</v>
      </c>
      <c r="BL116" s="46">
        <f t="shared" si="44"/>
        <v>4347826.0869565215</v>
      </c>
      <c r="BM116" s="51">
        <v>4347826.0869565215</v>
      </c>
      <c r="BN116" s="18">
        <v>0</v>
      </c>
      <c r="BO116" s="18">
        <v>0</v>
      </c>
      <c r="BP116" s="18">
        <v>0</v>
      </c>
      <c r="BQ116" s="18">
        <f t="shared" si="45"/>
        <v>900000000</v>
      </c>
      <c r="BR116" s="51">
        <v>900000000</v>
      </c>
      <c r="BS116" s="9">
        <f t="shared" si="46"/>
        <v>11680353810.690472</v>
      </c>
      <c r="BT116" s="19">
        <f>SUM(C116,H116,AC116,AI116,AT116,)</f>
        <v>6677793790.9107418</v>
      </c>
      <c r="BU116" s="19">
        <f>SUM(C116,H116)</f>
        <v>1193034765.00176</v>
      </c>
      <c r="BV116" s="19">
        <f>SUM(AC116,AI116,AT116)</f>
        <v>5484759025.9089813</v>
      </c>
      <c r="BW116" s="11">
        <f t="shared" si="47"/>
        <v>2223695122.0269489</v>
      </c>
      <c r="BX116" s="20">
        <f>SUM(E116,K116)</f>
        <v>817268762.25506675</v>
      </c>
      <c r="BY116" s="20">
        <f>SUM(AD116,AM116,AU116,BB116,BK116)</f>
        <v>1406426359.7718823</v>
      </c>
      <c r="BZ116" s="20">
        <f t="shared" si="48"/>
        <v>0</v>
      </c>
      <c r="CA116" s="12">
        <f t="shared" si="49"/>
        <v>2778864897.75278</v>
      </c>
      <c r="CB116" s="21">
        <f>SUM(N116,Z116:AB116)</f>
        <v>329469430.0121876</v>
      </c>
      <c r="CC116" s="21">
        <f>SUM(AE116,AF116,AQ116,AX116,BG116)</f>
        <v>1545047641.653636</v>
      </c>
      <c r="CD116" s="21">
        <f>SUM(BL116,AG116,AR116,AZ116,BH116,BQ116)</f>
        <v>904347826.0869565</v>
      </c>
      <c r="CE116" s="95">
        <f>Y116+BA116</f>
        <v>0</v>
      </c>
      <c r="CF116" s="1"/>
    </row>
    <row r="117" spans="1:84">
      <c r="A117" s="17">
        <v>615</v>
      </c>
      <c r="B117" s="17" t="s">
        <v>130</v>
      </c>
      <c r="C117" s="18">
        <f t="shared" si="28"/>
        <v>1068034765.0017999</v>
      </c>
      <c r="D117" s="51">
        <v>1068034765.0017999</v>
      </c>
      <c r="E117" s="18">
        <f t="shared" si="29"/>
        <v>604238339.09351897</v>
      </c>
      <c r="F117" s="17">
        <v>488118607.80791903</v>
      </c>
      <c r="G117" s="17">
        <v>116119731.28560001</v>
      </c>
      <c r="H117" s="18">
        <f t="shared" si="30"/>
        <v>124999999.99996001</v>
      </c>
      <c r="I117" s="51">
        <v>0</v>
      </c>
      <c r="J117" s="51">
        <v>124999999.99996001</v>
      </c>
      <c r="K117" s="18">
        <f t="shared" si="31"/>
        <v>38204100.897183411</v>
      </c>
      <c r="L117" s="17">
        <v>0</v>
      </c>
      <c r="M117" s="17">
        <v>38204100.897183411</v>
      </c>
      <c r="N117" s="18">
        <f t="shared" si="32"/>
        <v>1560405020.0809147</v>
      </c>
      <c r="O117" s="18">
        <f t="shared" si="33"/>
        <v>1560405020.0809147</v>
      </c>
      <c r="P117" s="17">
        <v>677507133.48344636</v>
      </c>
      <c r="Q117" s="17">
        <v>882897886.59746838</v>
      </c>
      <c r="R117" s="18">
        <f t="shared" si="34"/>
        <v>0</v>
      </c>
      <c r="S117" s="17">
        <v>0</v>
      </c>
      <c r="T117" s="17">
        <v>0</v>
      </c>
      <c r="U117" s="18">
        <f t="shared" si="35"/>
        <v>0</v>
      </c>
      <c r="V117" s="17">
        <v>0</v>
      </c>
      <c r="W117" s="17">
        <v>0</v>
      </c>
      <c r="X117" s="18">
        <f t="shared" si="36"/>
        <v>19686034.001219999</v>
      </c>
      <c r="Y117" s="17">
        <v>0</v>
      </c>
      <c r="Z117" s="17">
        <v>0</v>
      </c>
      <c r="AA117" s="17">
        <v>0</v>
      </c>
      <c r="AB117" s="17">
        <v>19686034.001219999</v>
      </c>
      <c r="AC117" s="18">
        <v>181652173.91184554</v>
      </c>
      <c r="AD117" s="18">
        <v>40023599.224069402</v>
      </c>
      <c r="AE117" s="18">
        <v>38038552.972503133</v>
      </c>
      <c r="AF117" s="18">
        <v>258726458.8826136</v>
      </c>
      <c r="AG117" s="46">
        <f t="shared" si="37"/>
        <v>0</v>
      </c>
      <c r="AH117" s="51">
        <v>0</v>
      </c>
      <c r="AI117" s="18">
        <f t="shared" si="50"/>
        <v>8097340464.000802</v>
      </c>
      <c r="AJ117" s="51">
        <v>7130334960.0032454</v>
      </c>
      <c r="AK117" s="51">
        <v>967005503.99755669</v>
      </c>
      <c r="AL117" s="51">
        <v>0</v>
      </c>
      <c r="AM117" s="18">
        <f t="shared" si="38"/>
        <v>519974665</v>
      </c>
      <c r="AN117" s="17">
        <v>303465243</v>
      </c>
      <c r="AO117" s="17">
        <v>216509422</v>
      </c>
      <c r="AP117" s="17">
        <v>0</v>
      </c>
      <c r="AQ117" s="18">
        <v>154073378.30449134</v>
      </c>
      <c r="AR117" s="18">
        <f t="shared" si="39"/>
        <v>0</v>
      </c>
      <c r="AS117" s="51">
        <v>0</v>
      </c>
      <c r="AT117" s="46">
        <v>1220667323.9990001</v>
      </c>
      <c r="AU117" s="18">
        <f t="shared" si="40"/>
        <v>147978796.16991574</v>
      </c>
      <c r="AV117" s="17">
        <v>147978796.16991574</v>
      </c>
      <c r="AW117" s="17">
        <v>0</v>
      </c>
      <c r="AX117" s="18">
        <v>0</v>
      </c>
      <c r="AY117" s="18">
        <f t="shared" si="41"/>
        <v>0</v>
      </c>
      <c r="AZ117" s="51">
        <v>0</v>
      </c>
      <c r="BA117" s="17">
        <v>0</v>
      </c>
      <c r="BB117" s="18">
        <f t="shared" si="51"/>
        <v>48458901.216451496</v>
      </c>
      <c r="BC117" s="17">
        <v>42802372.3257</v>
      </c>
      <c r="BD117" s="17">
        <v>5656528.8907514997</v>
      </c>
      <c r="BE117" s="18">
        <f t="shared" si="42"/>
        <v>0</v>
      </c>
      <c r="BF117" s="51">
        <v>0</v>
      </c>
      <c r="BG117" s="46">
        <v>220853074.13448161</v>
      </c>
      <c r="BH117" s="46">
        <f t="shared" si="43"/>
        <v>0</v>
      </c>
      <c r="BI117" s="51">
        <v>0</v>
      </c>
      <c r="BJ117" s="51">
        <v>0</v>
      </c>
      <c r="BK117" s="46">
        <v>29448044.834168017</v>
      </c>
      <c r="BL117" s="46">
        <f t="shared" si="44"/>
        <v>4347826.0869565215</v>
      </c>
      <c r="BM117" s="51">
        <v>4347826.0869565215</v>
      </c>
      <c r="BN117" s="18">
        <v>0</v>
      </c>
      <c r="BO117" s="18">
        <v>0</v>
      </c>
      <c r="BP117" s="18">
        <v>0</v>
      </c>
      <c r="BQ117" s="18">
        <f t="shared" si="45"/>
        <v>900000000</v>
      </c>
      <c r="BR117" s="51">
        <v>900000000</v>
      </c>
      <c r="BS117" s="9">
        <f t="shared" si="46"/>
        <v>15277151517.811895</v>
      </c>
      <c r="BT117" s="19">
        <f>SUM(C117,H117,AC117,AI117,AT117,)</f>
        <v>10692694726.913408</v>
      </c>
      <c r="BU117" s="19">
        <f>SUM(C117,H117)</f>
        <v>1193034765.00176</v>
      </c>
      <c r="BV117" s="19">
        <f>SUM(AC117,AI117,AT117)</f>
        <v>9499659961.9116478</v>
      </c>
      <c r="BW117" s="11">
        <f t="shared" si="47"/>
        <v>1428326446.4353068</v>
      </c>
      <c r="BX117" s="20">
        <f>SUM(E117,K117)</f>
        <v>642442439.99070239</v>
      </c>
      <c r="BY117" s="20">
        <f>SUM(AD117,AM117,AU117,BB117,BK117)</f>
        <v>785884006.44460464</v>
      </c>
      <c r="BZ117" s="20">
        <f t="shared" si="48"/>
        <v>0</v>
      </c>
      <c r="CA117" s="12">
        <f t="shared" si="49"/>
        <v>3156130344.463181</v>
      </c>
      <c r="CB117" s="21">
        <f>SUM(N117,Z117:AB117)</f>
        <v>1580091054.0821347</v>
      </c>
      <c r="CC117" s="21">
        <f>SUM(AE117,AF117,AQ117,AX117,BG117)</f>
        <v>671691464.29408967</v>
      </c>
      <c r="CD117" s="21">
        <f>SUM(BL117,AG117,AR117,AZ117,BH117,BQ117)</f>
        <v>904347826.0869565</v>
      </c>
      <c r="CE117" s="95">
        <f>Y117+BA117</f>
        <v>0</v>
      </c>
      <c r="CF117" s="1"/>
    </row>
    <row r="118" spans="1:84">
      <c r="A118" s="17">
        <v>616</v>
      </c>
      <c r="B118" s="17" t="s">
        <v>131</v>
      </c>
      <c r="C118" s="18">
        <f t="shared" si="28"/>
        <v>1068034765.0017999</v>
      </c>
      <c r="D118" s="51">
        <v>1068034765.0017999</v>
      </c>
      <c r="E118" s="18">
        <f t="shared" si="29"/>
        <v>588203743.90854597</v>
      </c>
      <c r="F118" s="17">
        <v>455945556.39314598</v>
      </c>
      <c r="G118" s="17">
        <v>132258187.51540001</v>
      </c>
      <c r="H118" s="18">
        <f t="shared" si="30"/>
        <v>124999999.99996001</v>
      </c>
      <c r="I118" s="51">
        <v>0</v>
      </c>
      <c r="J118" s="51">
        <v>124999999.99996001</v>
      </c>
      <c r="K118" s="18">
        <f t="shared" si="31"/>
        <v>39264013.58410845</v>
      </c>
      <c r="L118" s="17">
        <v>0</v>
      </c>
      <c r="M118" s="17">
        <v>39264013.58410845</v>
      </c>
      <c r="N118" s="18">
        <f t="shared" si="32"/>
        <v>201346217.20777348</v>
      </c>
      <c r="O118" s="18">
        <f t="shared" si="33"/>
        <v>0</v>
      </c>
      <c r="P118" s="17">
        <v>0</v>
      </c>
      <c r="Q118" s="17">
        <v>0</v>
      </c>
      <c r="R118" s="18">
        <f t="shared" si="34"/>
        <v>0</v>
      </c>
      <c r="S118" s="17">
        <v>0</v>
      </c>
      <c r="T118" s="17">
        <v>0</v>
      </c>
      <c r="U118" s="18">
        <f t="shared" si="35"/>
        <v>201346217.20777348</v>
      </c>
      <c r="V118" s="17">
        <v>86406460.547330633</v>
      </c>
      <c r="W118" s="17">
        <v>114939756.66044284</v>
      </c>
      <c r="X118" s="18">
        <f t="shared" si="36"/>
        <v>16584662.38362</v>
      </c>
      <c r="Y118" s="17">
        <v>0</v>
      </c>
      <c r="Z118" s="17">
        <v>0</v>
      </c>
      <c r="AA118" s="17">
        <v>0</v>
      </c>
      <c r="AB118" s="17">
        <v>16584662.38362</v>
      </c>
      <c r="AC118" s="18">
        <v>181652173.91184554</v>
      </c>
      <c r="AD118" s="18">
        <v>32098753.162723511</v>
      </c>
      <c r="AE118" s="18">
        <v>18015645.986977059</v>
      </c>
      <c r="AF118" s="18">
        <v>0</v>
      </c>
      <c r="AG118" s="46">
        <f t="shared" si="37"/>
        <v>0</v>
      </c>
      <c r="AH118" s="51">
        <v>0</v>
      </c>
      <c r="AI118" s="18">
        <f t="shared" si="50"/>
        <v>3623287787.7052965</v>
      </c>
      <c r="AJ118" s="51">
        <v>2925183085.0753169</v>
      </c>
      <c r="AK118" s="51">
        <v>536252260.49311686</v>
      </c>
      <c r="AL118" s="51">
        <v>161852442.13686255</v>
      </c>
      <c r="AM118" s="18">
        <f t="shared" si="38"/>
        <v>805260569</v>
      </c>
      <c r="AN118" s="17">
        <v>361045475</v>
      </c>
      <c r="AO118" s="17">
        <v>444215094</v>
      </c>
      <c r="AP118" s="17">
        <v>0</v>
      </c>
      <c r="AQ118" s="18">
        <v>144875846.63141623</v>
      </c>
      <c r="AR118" s="18">
        <f t="shared" si="39"/>
        <v>0</v>
      </c>
      <c r="AS118" s="51">
        <v>0</v>
      </c>
      <c r="AT118" s="46">
        <v>1658005799.9998</v>
      </c>
      <c r="AU118" s="18">
        <f t="shared" si="40"/>
        <v>168343385.75137141</v>
      </c>
      <c r="AV118" s="17">
        <v>168343385.75137141</v>
      </c>
      <c r="AW118" s="17">
        <v>0</v>
      </c>
      <c r="AX118" s="18">
        <v>0</v>
      </c>
      <c r="AY118" s="18">
        <f t="shared" si="41"/>
        <v>0</v>
      </c>
      <c r="AZ118" s="51">
        <v>0</v>
      </c>
      <c r="BA118" s="17">
        <v>0</v>
      </c>
      <c r="BB118" s="18">
        <f t="shared" si="51"/>
        <v>40238318.913407892</v>
      </c>
      <c r="BC118" s="17">
        <v>35201814.307064995</v>
      </c>
      <c r="BD118" s="17">
        <v>5036504.6063428996</v>
      </c>
      <c r="BE118" s="18">
        <f t="shared" si="42"/>
        <v>4.9918889999389648E-6</v>
      </c>
      <c r="BF118" s="51">
        <v>4.9918889999389648E-6</v>
      </c>
      <c r="BG118" s="46">
        <v>525565486.22677404</v>
      </c>
      <c r="BH118" s="46">
        <f t="shared" si="43"/>
        <v>0</v>
      </c>
      <c r="BI118" s="51">
        <v>0</v>
      </c>
      <c r="BJ118" s="51">
        <v>0</v>
      </c>
      <c r="BK118" s="46">
        <v>23626136.451213993</v>
      </c>
      <c r="BL118" s="46">
        <f t="shared" si="44"/>
        <v>4347826.0869565215</v>
      </c>
      <c r="BM118" s="51">
        <v>4347826.0869565215</v>
      </c>
      <c r="BN118" s="18">
        <v>0</v>
      </c>
      <c r="BO118" s="18">
        <v>0</v>
      </c>
      <c r="BP118" s="18">
        <v>0</v>
      </c>
      <c r="BQ118" s="18">
        <f t="shared" si="45"/>
        <v>900000000</v>
      </c>
      <c r="BR118" s="51">
        <v>900000000</v>
      </c>
      <c r="BS118" s="9">
        <f t="shared" si="46"/>
        <v>10163751131.913595</v>
      </c>
      <c r="BT118" s="19">
        <f>SUM(C118,H118,AC118,AI118,AT118,)</f>
        <v>6655980526.6187019</v>
      </c>
      <c r="BU118" s="19">
        <f>SUM(C118,H118)</f>
        <v>1193034765.00176</v>
      </c>
      <c r="BV118" s="19">
        <f>SUM(AC118,AI118,AT118)</f>
        <v>5462945761.6169424</v>
      </c>
      <c r="BW118" s="11">
        <f t="shared" si="47"/>
        <v>1697034920.7713761</v>
      </c>
      <c r="BX118" s="20">
        <f>SUM(E118,K118)</f>
        <v>627467757.49265444</v>
      </c>
      <c r="BY118" s="20">
        <f>SUM(AD118,AM118,AU118,BB118,BK118)</f>
        <v>1069567163.2787168</v>
      </c>
      <c r="BZ118" s="20">
        <f t="shared" si="48"/>
        <v>4.9918889999389648E-6</v>
      </c>
      <c r="CA118" s="12">
        <f t="shared" si="49"/>
        <v>1810735684.5235174</v>
      </c>
      <c r="CB118" s="21">
        <f>SUM(N118,Z118:AB118)</f>
        <v>217930879.59139347</v>
      </c>
      <c r="CC118" s="21">
        <f>SUM(AE118,AF118,AQ118,AX118,BG118)</f>
        <v>688456978.8451674</v>
      </c>
      <c r="CD118" s="21">
        <f>SUM(BL118,AG118,AR118,AZ118,BH118,BQ118)</f>
        <v>904347826.0869565</v>
      </c>
      <c r="CE118" s="95">
        <f>Y118+BA118</f>
        <v>0</v>
      </c>
      <c r="CF118" s="1"/>
    </row>
    <row r="119" spans="1:84">
      <c r="A119" s="17">
        <v>751</v>
      </c>
      <c r="B119" s="17" t="s">
        <v>132</v>
      </c>
      <c r="C119" s="18">
        <f t="shared" si="28"/>
        <v>0</v>
      </c>
      <c r="D119" s="51">
        <v>0</v>
      </c>
      <c r="E119" s="18">
        <f t="shared" si="29"/>
        <v>0</v>
      </c>
      <c r="F119" s="17">
        <v>0</v>
      </c>
      <c r="G119" s="17">
        <v>0</v>
      </c>
      <c r="H119" s="18">
        <f t="shared" si="30"/>
        <v>642027306.31636</v>
      </c>
      <c r="I119" s="51">
        <v>642027306.31636</v>
      </c>
      <c r="J119" s="51">
        <v>0</v>
      </c>
      <c r="K119" s="18">
        <f t="shared" si="31"/>
        <v>336746489.38559192</v>
      </c>
      <c r="L119" s="17">
        <v>336746489.38559192</v>
      </c>
      <c r="M119" s="17">
        <v>0</v>
      </c>
      <c r="N119" s="18">
        <f t="shared" si="32"/>
        <v>0</v>
      </c>
      <c r="O119" s="18">
        <f t="shared" si="33"/>
        <v>0</v>
      </c>
      <c r="P119" s="17">
        <v>0</v>
      </c>
      <c r="Q119" s="17">
        <v>0</v>
      </c>
      <c r="R119" s="18">
        <f t="shared" si="34"/>
        <v>0</v>
      </c>
      <c r="S119" s="17">
        <v>0</v>
      </c>
      <c r="T119" s="17">
        <v>0</v>
      </c>
      <c r="U119" s="18">
        <f t="shared" si="35"/>
        <v>0</v>
      </c>
      <c r="V119" s="17">
        <v>0</v>
      </c>
      <c r="W119" s="17">
        <v>0</v>
      </c>
      <c r="X119" s="18">
        <f t="shared" si="36"/>
        <v>6836516754.3978529</v>
      </c>
      <c r="Y119" s="17">
        <v>6836516754.3978529</v>
      </c>
      <c r="Z119" s="17">
        <v>0</v>
      </c>
      <c r="AA119" s="17">
        <v>0</v>
      </c>
      <c r="AB119" s="17">
        <v>0</v>
      </c>
      <c r="AC119" s="18">
        <v>38449841.439685434</v>
      </c>
      <c r="AD119" s="18">
        <v>13171595.045286728</v>
      </c>
      <c r="AE119" s="18">
        <v>0</v>
      </c>
      <c r="AF119" s="18">
        <v>0</v>
      </c>
      <c r="AG119" s="46">
        <f t="shared" si="37"/>
        <v>0</v>
      </c>
      <c r="AH119" s="51">
        <v>0</v>
      </c>
      <c r="AI119" s="18">
        <f t="shared" si="50"/>
        <v>3550433987.9984808</v>
      </c>
      <c r="AJ119" s="51">
        <v>2161203606.9639783</v>
      </c>
      <c r="AK119" s="51">
        <v>1229517161.0362368</v>
      </c>
      <c r="AL119" s="51">
        <v>159713219.99826565</v>
      </c>
      <c r="AM119" s="18">
        <f t="shared" si="38"/>
        <v>658451057</v>
      </c>
      <c r="AN119" s="17">
        <v>172586057</v>
      </c>
      <c r="AO119" s="17">
        <v>485865000</v>
      </c>
      <c r="AP119" s="17">
        <v>0</v>
      </c>
      <c r="AQ119" s="18">
        <v>85405094.304004729</v>
      </c>
      <c r="AR119" s="18">
        <f t="shared" si="39"/>
        <v>0</v>
      </c>
      <c r="AS119" s="51">
        <v>0</v>
      </c>
      <c r="AT119" s="46">
        <v>405874719.19985002</v>
      </c>
      <c r="AU119" s="18">
        <f t="shared" si="40"/>
        <v>67565404.928340971</v>
      </c>
      <c r="AV119" s="17">
        <v>67565404.928340971</v>
      </c>
      <c r="AW119" s="17">
        <v>0</v>
      </c>
      <c r="AX119" s="18">
        <v>0</v>
      </c>
      <c r="AY119" s="18">
        <f t="shared" si="41"/>
        <v>0</v>
      </c>
      <c r="AZ119" s="51">
        <v>0</v>
      </c>
      <c r="BA119" s="17">
        <v>0</v>
      </c>
      <c r="BB119" s="18">
        <f t="shared" si="51"/>
        <v>87615.185878199991</v>
      </c>
      <c r="BC119" s="17">
        <v>0</v>
      </c>
      <c r="BD119" s="17">
        <v>87615.185878199991</v>
      </c>
      <c r="BE119" s="18">
        <f t="shared" si="42"/>
        <v>0</v>
      </c>
      <c r="BF119" s="51">
        <v>0</v>
      </c>
      <c r="BG119" s="46">
        <v>0</v>
      </c>
      <c r="BH119" s="46">
        <f t="shared" si="43"/>
        <v>0</v>
      </c>
      <c r="BI119" s="51">
        <v>0</v>
      </c>
      <c r="BJ119" s="51">
        <v>0</v>
      </c>
      <c r="BK119" s="46">
        <v>18367578.853958469</v>
      </c>
      <c r="BL119" s="46">
        <f t="shared" si="44"/>
        <v>0</v>
      </c>
      <c r="BM119" s="51">
        <v>0</v>
      </c>
      <c r="BN119" s="18">
        <v>56129985.466421485</v>
      </c>
      <c r="BO119" s="18">
        <v>131235748.00000049</v>
      </c>
      <c r="BP119" s="18">
        <v>15572620.415048253</v>
      </c>
      <c r="BQ119" s="18">
        <f t="shared" si="45"/>
        <v>30000000</v>
      </c>
      <c r="BR119" s="51">
        <v>30000000</v>
      </c>
      <c r="BS119" s="9">
        <f t="shared" si="46"/>
        <v>12886035797.93676</v>
      </c>
      <c r="BT119" s="19">
        <f>SUM(C119,H119,AC119,AI119,AT119,)</f>
        <v>4636785854.9543762</v>
      </c>
      <c r="BU119" s="19">
        <f>SUM(C119,H119)</f>
        <v>642027306.31636</v>
      </c>
      <c r="BV119" s="19">
        <f>SUM(AC119,AI119,AT119)</f>
        <v>3994758548.6380162</v>
      </c>
      <c r="BW119" s="11">
        <f t="shared" si="47"/>
        <v>1297328094.2805264</v>
      </c>
      <c r="BX119" s="20">
        <f>SUM(E119,K119)</f>
        <v>336746489.38559192</v>
      </c>
      <c r="BY119" s="20">
        <f>SUM(AD119,AM119,AU119,BB119,BK119)</f>
        <v>757643251.01346445</v>
      </c>
      <c r="BZ119" s="20">
        <f t="shared" si="48"/>
        <v>0</v>
      </c>
      <c r="CA119" s="12">
        <f t="shared" si="49"/>
        <v>115405094.30400473</v>
      </c>
      <c r="CB119" s="21">
        <f>SUM(N119,Z119:AB119)</f>
        <v>0</v>
      </c>
      <c r="CC119" s="21">
        <f>SUM(AE119,AF119,AQ119,AX119,BG119)</f>
        <v>85405094.304004729</v>
      </c>
      <c r="CD119" s="21">
        <f>SUM(BL119,AG119,AR119,AZ119,BH119,BQ119)</f>
        <v>30000000</v>
      </c>
      <c r="CE119" s="95">
        <f>Y119+BA119</f>
        <v>6836516754.3978529</v>
      </c>
      <c r="CF119" s="1"/>
    </row>
    <row r="120" spans="1:84">
      <c r="A120" s="17">
        <v>752</v>
      </c>
      <c r="B120" s="17" t="s">
        <v>133</v>
      </c>
      <c r="C120" s="18">
        <f t="shared" si="28"/>
        <v>0</v>
      </c>
      <c r="D120" s="51">
        <v>0</v>
      </c>
      <c r="E120" s="18">
        <f t="shared" si="29"/>
        <v>0</v>
      </c>
      <c r="F120" s="17">
        <v>0</v>
      </c>
      <c r="G120" s="17">
        <v>0</v>
      </c>
      <c r="H120" s="18">
        <f t="shared" si="30"/>
        <v>516614566.71696001</v>
      </c>
      <c r="I120" s="51">
        <v>516614566.71696001</v>
      </c>
      <c r="J120" s="51">
        <v>0</v>
      </c>
      <c r="K120" s="18">
        <f t="shared" si="31"/>
        <v>392006095.26898628</v>
      </c>
      <c r="L120" s="17">
        <v>392006095.26898628</v>
      </c>
      <c r="M120" s="17">
        <v>0</v>
      </c>
      <c r="N120" s="18">
        <f t="shared" si="32"/>
        <v>0</v>
      </c>
      <c r="O120" s="18">
        <f t="shared" si="33"/>
        <v>0</v>
      </c>
      <c r="P120" s="17">
        <v>0</v>
      </c>
      <c r="Q120" s="17">
        <v>0</v>
      </c>
      <c r="R120" s="18">
        <f t="shared" si="34"/>
        <v>0</v>
      </c>
      <c r="S120" s="17">
        <v>0</v>
      </c>
      <c r="T120" s="17">
        <v>0</v>
      </c>
      <c r="U120" s="18">
        <f t="shared" si="35"/>
        <v>0</v>
      </c>
      <c r="V120" s="17">
        <v>0</v>
      </c>
      <c r="W120" s="17">
        <v>0</v>
      </c>
      <c r="X120" s="18">
        <f t="shared" si="36"/>
        <v>6186418516.2199793</v>
      </c>
      <c r="Y120" s="17">
        <v>6186418516.2199793</v>
      </c>
      <c r="Z120" s="17">
        <v>0</v>
      </c>
      <c r="AA120" s="17">
        <v>0</v>
      </c>
      <c r="AB120" s="17">
        <v>0</v>
      </c>
      <c r="AC120" s="18">
        <v>24999999.999976017</v>
      </c>
      <c r="AD120" s="18">
        <v>14135256.939367741</v>
      </c>
      <c r="AE120" s="18">
        <v>0</v>
      </c>
      <c r="AF120" s="18">
        <v>0</v>
      </c>
      <c r="AG120" s="46">
        <f t="shared" si="37"/>
        <v>0</v>
      </c>
      <c r="AH120" s="51">
        <v>0</v>
      </c>
      <c r="AI120" s="18">
        <f t="shared" si="50"/>
        <v>2730922714.3201704</v>
      </c>
      <c r="AJ120" s="51">
        <v>1557951960.9634624</v>
      </c>
      <c r="AK120" s="51">
        <v>1172970753.3567078</v>
      </c>
      <c r="AL120" s="51">
        <v>0</v>
      </c>
      <c r="AM120" s="18">
        <f t="shared" si="38"/>
        <v>533392611.24744248</v>
      </c>
      <c r="AN120" s="17">
        <v>105172611</v>
      </c>
      <c r="AO120" s="17">
        <v>332220000</v>
      </c>
      <c r="AP120" s="17">
        <v>96000000.247442514</v>
      </c>
      <c r="AQ120" s="18">
        <v>87708421.40875794</v>
      </c>
      <c r="AR120" s="18">
        <f t="shared" si="39"/>
        <v>0</v>
      </c>
      <c r="AS120" s="51">
        <v>0</v>
      </c>
      <c r="AT120" s="46">
        <v>1436554876.4783001</v>
      </c>
      <c r="AU120" s="18">
        <f t="shared" si="40"/>
        <v>72574681.528395563</v>
      </c>
      <c r="AV120" s="17">
        <v>72574681.528395563</v>
      </c>
      <c r="AW120" s="17">
        <v>0</v>
      </c>
      <c r="AX120" s="18">
        <v>0</v>
      </c>
      <c r="AY120" s="18">
        <f t="shared" si="41"/>
        <v>0</v>
      </c>
      <c r="AZ120" s="51">
        <v>0</v>
      </c>
      <c r="BA120" s="17">
        <v>0</v>
      </c>
      <c r="BB120" s="18">
        <f t="shared" si="51"/>
        <v>33151.741897500004</v>
      </c>
      <c r="BC120" s="17">
        <v>0</v>
      </c>
      <c r="BD120" s="17">
        <v>33151.741897500004</v>
      </c>
      <c r="BE120" s="18">
        <f t="shared" si="42"/>
        <v>0</v>
      </c>
      <c r="BF120" s="51">
        <v>0</v>
      </c>
      <c r="BG120" s="46">
        <v>0</v>
      </c>
      <c r="BH120" s="46">
        <f t="shared" si="43"/>
        <v>0</v>
      </c>
      <c r="BI120" s="51">
        <v>0</v>
      </c>
      <c r="BJ120" s="51">
        <v>0</v>
      </c>
      <c r="BK120" s="46">
        <v>20533225.639566381</v>
      </c>
      <c r="BL120" s="46">
        <f t="shared" si="44"/>
        <v>0</v>
      </c>
      <c r="BM120" s="51">
        <v>0</v>
      </c>
      <c r="BN120" s="18">
        <v>271994454.01407623</v>
      </c>
      <c r="BO120" s="18">
        <v>84509300.00006108</v>
      </c>
      <c r="BP120" s="18">
        <v>132575344.53375846</v>
      </c>
      <c r="BQ120" s="18">
        <f t="shared" si="45"/>
        <v>30000000</v>
      </c>
      <c r="BR120" s="51">
        <v>30000000</v>
      </c>
      <c r="BS120" s="9">
        <f t="shared" si="46"/>
        <v>12534973216.057695</v>
      </c>
      <c r="BT120" s="19">
        <f>SUM(C120,H120,AC120,AI120,AT120,)</f>
        <v>4709092157.5154066</v>
      </c>
      <c r="BU120" s="19">
        <f>SUM(C120,H120)</f>
        <v>516614566.71696001</v>
      </c>
      <c r="BV120" s="19">
        <f>SUM(AC120,AI120,AT120)</f>
        <v>4192477590.7984467</v>
      </c>
      <c r="BW120" s="11">
        <f t="shared" si="47"/>
        <v>1521754120.9135516</v>
      </c>
      <c r="BX120" s="20">
        <f>SUM(E120,K120)</f>
        <v>392006095.26898628</v>
      </c>
      <c r="BY120" s="20">
        <f>SUM(AD120,AM120,AU120,BB120,BK120)</f>
        <v>640668927.09666967</v>
      </c>
      <c r="BZ120" s="20">
        <f t="shared" si="48"/>
        <v>0</v>
      </c>
      <c r="CA120" s="12">
        <f t="shared" si="49"/>
        <v>117708421.40875794</v>
      </c>
      <c r="CB120" s="21">
        <f>SUM(N120,Z120:AB120)</f>
        <v>0</v>
      </c>
      <c r="CC120" s="21">
        <f>SUM(AE120,AF120,AQ120,AX120,BG120)</f>
        <v>87708421.40875794</v>
      </c>
      <c r="CD120" s="21">
        <f>SUM(BL120,AG120,AR120,AZ120,BH120,BQ120)</f>
        <v>30000000</v>
      </c>
      <c r="CE120" s="95">
        <f>Y120+BA120</f>
        <v>6186418516.2199793</v>
      </c>
      <c r="CF120" s="1"/>
    </row>
    <row r="121" spans="1:84">
      <c r="A121" s="17">
        <v>753</v>
      </c>
      <c r="B121" s="17" t="s">
        <v>134</v>
      </c>
      <c r="C121" s="18">
        <f t="shared" si="28"/>
        <v>0</v>
      </c>
      <c r="D121" s="51">
        <v>0</v>
      </c>
      <c r="E121" s="18">
        <f t="shared" si="29"/>
        <v>0</v>
      </c>
      <c r="F121" s="17">
        <v>0</v>
      </c>
      <c r="G121" s="17">
        <v>0</v>
      </c>
      <c r="H121" s="18">
        <f t="shared" si="30"/>
        <v>775733326.67537999</v>
      </c>
      <c r="I121" s="51">
        <v>775733326.67537999</v>
      </c>
      <c r="J121" s="51">
        <v>0</v>
      </c>
      <c r="K121" s="18">
        <f t="shared" si="31"/>
        <v>316969113.50062448</v>
      </c>
      <c r="L121" s="17">
        <v>316969113.50062448</v>
      </c>
      <c r="M121" s="17">
        <v>0</v>
      </c>
      <c r="N121" s="18">
        <f t="shared" si="32"/>
        <v>0</v>
      </c>
      <c r="O121" s="18">
        <f t="shared" si="33"/>
        <v>0</v>
      </c>
      <c r="P121" s="17">
        <v>0</v>
      </c>
      <c r="Q121" s="17">
        <v>0</v>
      </c>
      <c r="R121" s="18">
        <f t="shared" si="34"/>
        <v>0</v>
      </c>
      <c r="S121" s="17">
        <v>0</v>
      </c>
      <c r="T121" s="17">
        <v>0</v>
      </c>
      <c r="U121" s="18">
        <f t="shared" si="35"/>
        <v>0</v>
      </c>
      <c r="V121" s="17">
        <v>0</v>
      </c>
      <c r="W121" s="17">
        <v>0</v>
      </c>
      <c r="X121" s="18">
        <f t="shared" si="36"/>
        <v>4714459836.8043318</v>
      </c>
      <c r="Y121" s="17">
        <v>4714459836.8043318</v>
      </c>
      <c r="Z121" s="17">
        <v>0</v>
      </c>
      <c r="AA121" s="17">
        <v>0</v>
      </c>
      <c r="AB121" s="17">
        <v>0</v>
      </c>
      <c r="AC121" s="18">
        <v>38830089.279852048</v>
      </c>
      <c r="AD121" s="18">
        <v>11747624.192678399</v>
      </c>
      <c r="AE121" s="18">
        <v>0</v>
      </c>
      <c r="AF121" s="18">
        <v>0</v>
      </c>
      <c r="AG121" s="46">
        <f t="shared" si="37"/>
        <v>0</v>
      </c>
      <c r="AH121" s="51">
        <v>0</v>
      </c>
      <c r="AI121" s="18">
        <f t="shared" si="50"/>
        <v>3446241258.4024372</v>
      </c>
      <c r="AJ121" s="51">
        <v>1899379532.5658638</v>
      </c>
      <c r="AK121" s="51">
        <v>1523655693.8368142</v>
      </c>
      <c r="AL121" s="51">
        <v>23206031.999759171</v>
      </c>
      <c r="AM121" s="18">
        <f t="shared" si="38"/>
        <v>860736539.14381599</v>
      </c>
      <c r="AN121" s="17">
        <v>115920539</v>
      </c>
      <c r="AO121" s="17">
        <v>689016000</v>
      </c>
      <c r="AP121" s="17">
        <v>55800000.143816024</v>
      </c>
      <c r="AQ121" s="18">
        <v>77710612.228363812</v>
      </c>
      <c r="AR121" s="18">
        <f t="shared" si="39"/>
        <v>0</v>
      </c>
      <c r="AS121" s="51">
        <v>0</v>
      </c>
      <c r="AT121" s="46">
        <v>527651302.08004999</v>
      </c>
      <c r="AU121" s="18">
        <f t="shared" si="40"/>
        <v>60810050.904448457</v>
      </c>
      <c r="AV121" s="17">
        <v>60810050.904448457</v>
      </c>
      <c r="AW121" s="17">
        <v>0</v>
      </c>
      <c r="AX121" s="18">
        <v>0</v>
      </c>
      <c r="AY121" s="18">
        <f t="shared" si="41"/>
        <v>0</v>
      </c>
      <c r="AZ121" s="51">
        <v>0</v>
      </c>
      <c r="BA121" s="17">
        <v>0</v>
      </c>
      <c r="BB121" s="18">
        <f t="shared" si="51"/>
        <v>26749.114612499998</v>
      </c>
      <c r="BC121" s="17">
        <v>0</v>
      </c>
      <c r="BD121" s="17">
        <v>26749.114612499998</v>
      </c>
      <c r="BE121" s="18">
        <f t="shared" si="42"/>
        <v>0</v>
      </c>
      <c r="BF121" s="51">
        <v>0</v>
      </c>
      <c r="BG121" s="46">
        <v>0</v>
      </c>
      <c r="BH121" s="46">
        <f t="shared" si="43"/>
        <v>0</v>
      </c>
      <c r="BI121" s="51">
        <v>0</v>
      </c>
      <c r="BJ121" s="51">
        <v>0</v>
      </c>
      <c r="BK121" s="46">
        <v>26237838.173768532</v>
      </c>
      <c r="BL121" s="46">
        <f t="shared" si="44"/>
        <v>0</v>
      </c>
      <c r="BM121" s="51">
        <v>0</v>
      </c>
      <c r="BN121" s="18">
        <v>200473321.26153269</v>
      </c>
      <c r="BO121" s="18">
        <v>240339222.99999163</v>
      </c>
      <c r="BP121" s="18">
        <v>0</v>
      </c>
      <c r="BQ121" s="18">
        <f t="shared" si="45"/>
        <v>30000000</v>
      </c>
      <c r="BR121" s="51">
        <v>30000000</v>
      </c>
      <c r="BS121" s="9">
        <f t="shared" si="46"/>
        <v>11327966884.761889</v>
      </c>
      <c r="BT121" s="19">
        <f>SUM(C121,H121,AC121,AI121,AT121,)</f>
        <v>4788455976.4377193</v>
      </c>
      <c r="BU121" s="19">
        <f>SUM(C121,H121)</f>
        <v>775733326.67537999</v>
      </c>
      <c r="BV121" s="19">
        <f>SUM(AC121,AI121,AT121)</f>
        <v>4012722649.7623391</v>
      </c>
      <c r="BW121" s="11">
        <f t="shared" si="47"/>
        <v>1717340459.2914729</v>
      </c>
      <c r="BX121" s="20">
        <f>SUM(E121,K121)</f>
        <v>316969113.50062448</v>
      </c>
      <c r="BY121" s="20">
        <f>SUM(AD121,AM121,AU121,BB121,BK121)</f>
        <v>959558801.52932394</v>
      </c>
      <c r="BZ121" s="20">
        <f t="shared" si="48"/>
        <v>0</v>
      </c>
      <c r="CA121" s="12">
        <f t="shared" si="49"/>
        <v>107710612.22836381</v>
      </c>
      <c r="CB121" s="21">
        <f>SUM(N121,Z121:AB121)</f>
        <v>0</v>
      </c>
      <c r="CC121" s="21">
        <f>SUM(AE121,AF121,AQ121,AX121,BG121)</f>
        <v>77710612.228363812</v>
      </c>
      <c r="CD121" s="21">
        <f>SUM(BL121,AG121,AR121,AZ121,BH121,BQ121)</f>
        <v>30000000</v>
      </c>
      <c r="CE121" s="95">
        <f>Y121+BA121</f>
        <v>4714459836.8043318</v>
      </c>
      <c r="CF121" s="1"/>
    </row>
    <row r="122" spans="1:84">
      <c r="A122" s="17">
        <v>754</v>
      </c>
      <c r="B122" s="17" t="s">
        <v>135</v>
      </c>
      <c r="C122" s="18">
        <f t="shared" si="28"/>
        <v>0</v>
      </c>
      <c r="D122" s="51">
        <v>0</v>
      </c>
      <c r="E122" s="18">
        <f t="shared" si="29"/>
        <v>0</v>
      </c>
      <c r="F122" s="17">
        <v>0</v>
      </c>
      <c r="G122" s="17">
        <v>0</v>
      </c>
      <c r="H122" s="18">
        <f t="shared" si="30"/>
        <v>747012513.59554994</v>
      </c>
      <c r="I122" s="51">
        <v>747012513.59554994</v>
      </c>
      <c r="J122" s="51">
        <v>0</v>
      </c>
      <c r="K122" s="18">
        <f t="shared" si="31"/>
        <v>549454470.16741812</v>
      </c>
      <c r="L122" s="17">
        <v>549454470.16741812</v>
      </c>
      <c r="M122" s="17">
        <v>0</v>
      </c>
      <c r="N122" s="18">
        <f t="shared" si="32"/>
        <v>0</v>
      </c>
      <c r="O122" s="18">
        <f t="shared" si="33"/>
        <v>0</v>
      </c>
      <c r="P122" s="17">
        <v>0</v>
      </c>
      <c r="Q122" s="17">
        <v>0</v>
      </c>
      <c r="R122" s="18">
        <f t="shared" si="34"/>
        <v>0</v>
      </c>
      <c r="S122" s="17">
        <v>0</v>
      </c>
      <c r="T122" s="17">
        <v>0</v>
      </c>
      <c r="U122" s="18">
        <f t="shared" si="35"/>
        <v>0</v>
      </c>
      <c r="V122" s="17">
        <v>0</v>
      </c>
      <c r="W122" s="17">
        <v>0</v>
      </c>
      <c r="X122" s="18">
        <f t="shared" si="36"/>
        <v>19985886647.537457</v>
      </c>
      <c r="Y122" s="17">
        <v>19985886647.537457</v>
      </c>
      <c r="Z122" s="17">
        <v>0</v>
      </c>
      <c r="AA122" s="17">
        <v>0</v>
      </c>
      <c r="AB122" s="17">
        <v>0</v>
      </c>
      <c r="AC122" s="18">
        <v>24999999.999976017</v>
      </c>
      <c r="AD122" s="18">
        <v>25379587.339276828</v>
      </c>
      <c r="AE122" s="18">
        <v>0</v>
      </c>
      <c r="AF122" s="18">
        <v>0</v>
      </c>
      <c r="AG122" s="46">
        <f t="shared" si="37"/>
        <v>0</v>
      </c>
      <c r="AH122" s="51">
        <v>0</v>
      </c>
      <c r="AI122" s="18">
        <f t="shared" si="50"/>
        <v>6370223939.3630838</v>
      </c>
      <c r="AJ122" s="51">
        <v>4572603086.7306051</v>
      </c>
      <c r="AK122" s="51">
        <v>1464814004.6358671</v>
      </c>
      <c r="AL122" s="51">
        <v>332806847.99661154</v>
      </c>
      <c r="AM122" s="18">
        <f t="shared" si="38"/>
        <v>1216151441.1992919</v>
      </c>
      <c r="AN122" s="17">
        <v>280979441</v>
      </c>
      <c r="AO122" s="17">
        <v>857772000</v>
      </c>
      <c r="AP122" s="17">
        <v>77400000.1992919</v>
      </c>
      <c r="AQ122" s="18">
        <v>151154386.78115615</v>
      </c>
      <c r="AR122" s="18">
        <f t="shared" si="39"/>
        <v>0</v>
      </c>
      <c r="AS122" s="51">
        <v>0</v>
      </c>
      <c r="AT122" s="46">
        <v>484716294.71851999</v>
      </c>
      <c r="AU122" s="18">
        <f t="shared" si="40"/>
        <v>111818674.055594</v>
      </c>
      <c r="AV122" s="17">
        <v>111818674.055594</v>
      </c>
      <c r="AW122" s="17">
        <v>0</v>
      </c>
      <c r="AX122" s="18">
        <v>0</v>
      </c>
      <c r="AY122" s="18">
        <f t="shared" si="41"/>
        <v>0</v>
      </c>
      <c r="AZ122" s="51">
        <v>0</v>
      </c>
      <c r="BA122" s="17">
        <v>0</v>
      </c>
      <c r="BB122" s="18">
        <f t="shared" si="51"/>
        <v>389220.92360179999</v>
      </c>
      <c r="BC122" s="17">
        <v>0</v>
      </c>
      <c r="BD122" s="17">
        <v>389220.92360179999</v>
      </c>
      <c r="BE122" s="18">
        <f t="shared" si="42"/>
        <v>0</v>
      </c>
      <c r="BF122" s="51">
        <v>0</v>
      </c>
      <c r="BG122" s="46">
        <v>0</v>
      </c>
      <c r="BH122" s="46">
        <f t="shared" si="43"/>
        <v>0</v>
      </c>
      <c r="BI122" s="51">
        <v>0</v>
      </c>
      <c r="BJ122" s="51">
        <v>0</v>
      </c>
      <c r="BK122" s="46">
        <v>36208165.258809127</v>
      </c>
      <c r="BL122" s="46">
        <f t="shared" si="44"/>
        <v>0</v>
      </c>
      <c r="BM122" s="51">
        <v>0</v>
      </c>
      <c r="BN122" s="18">
        <v>189711728.93539926</v>
      </c>
      <c r="BO122" s="18">
        <v>447692808.00007588</v>
      </c>
      <c r="BP122" s="18">
        <v>0</v>
      </c>
      <c r="BQ122" s="18">
        <f t="shared" si="45"/>
        <v>30000000</v>
      </c>
      <c r="BR122" s="51">
        <v>30000000</v>
      </c>
      <c r="BS122" s="9">
        <f t="shared" si="46"/>
        <v>30370799877.87521</v>
      </c>
      <c r="BT122" s="19">
        <f>SUM(C122,H122,AC122,AI122,AT122,)</f>
        <v>7626952747.6771297</v>
      </c>
      <c r="BU122" s="19">
        <f>SUM(C122,H122)</f>
        <v>747012513.59554994</v>
      </c>
      <c r="BV122" s="19">
        <f>SUM(AC122,AI122,AT122)</f>
        <v>6879940234.0815802</v>
      </c>
      <c r="BW122" s="11">
        <f t="shared" si="47"/>
        <v>2576806095.879467</v>
      </c>
      <c r="BX122" s="20">
        <f>SUM(E122,K122)</f>
        <v>549454470.16741812</v>
      </c>
      <c r="BY122" s="20">
        <f>SUM(AD122,AM122,AU122,BB122,BK122)</f>
        <v>1389947088.7765737</v>
      </c>
      <c r="BZ122" s="20">
        <f t="shared" si="48"/>
        <v>0</v>
      </c>
      <c r="CA122" s="12">
        <f t="shared" si="49"/>
        <v>181154386.78115615</v>
      </c>
      <c r="CB122" s="21">
        <f>SUM(N122,Z122:AB122)</f>
        <v>0</v>
      </c>
      <c r="CC122" s="21">
        <f>SUM(AE122,AF122,AQ122,AX122,BG122)</f>
        <v>151154386.78115615</v>
      </c>
      <c r="CD122" s="21">
        <f>SUM(BL122,AG122,AR122,AZ122,BH122,BQ122)</f>
        <v>30000000</v>
      </c>
      <c r="CE122" s="95">
        <f>Y122+BA122</f>
        <v>19985886647.537457</v>
      </c>
      <c r="CF122" s="1"/>
    </row>
    <row r="123" spans="1:84">
      <c r="A123" s="17">
        <v>755</v>
      </c>
      <c r="B123" s="17" t="s">
        <v>136</v>
      </c>
      <c r="C123" s="18">
        <f t="shared" si="28"/>
        <v>0</v>
      </c>
      <c r="D123" s="51">
        <v>0</v>
      </c>
      <c r="E123" s="18">
        <f t="shared" si="29"/>
        <v>0</v>
      </c>
      <c r="F123" s="17">
        <v>0</v>
      </c>
      <c r="G123" s="17">
        <v>0</v>
      </c>
      <c r="H123" s="18">
        <f t="shared" si="30"/>
        <v>1039328589.1938</v>
      </c>
      <c r="I123" s="51">
        <v>1039328589.1938</v>
      </c>
      <c r="J123" s="51">
        <v>0</v>
      </c>
      <c r="K123" s="18">
        <f t="shared" si="31"/>
        <v>669560308.49527252</v>
      </c>
      <c r="L123" s="17">
        <v>669560308.49527252</v>
      </c>
      <c r="M123" s="17">
        <v>0</v>
      </c>
      <c r="N123" s="18">
        <f t="shared" si="32"/>
        <v>0</v>
      </c>
      <c r="O123" s="18">
        <f t="shared" si="33"/>
        <v>0</v>
      </c>
      <c r="P123" s="17">
        <v>0</v>
      </c>
      <c r="Q123" s="17">
        <v>0</v>
      </c>
      <c r="R123" s="18">
        <f t="shared" si="34"/>
        <v>0</v>
      </c>
      <c r="S123" s="17">
        <v>0</v>
      </c>
      <c r="T123" s="17">
        <v>0</v>
      </c>
      <c r="U123" s="18">
        <f t="shared" si="35"/>
        <v>0</v>
      </c>
      <c r="V123" s="17">
        <v>0</v>
      </c>
      <c r="W123" s="17">
        <v>0</v>
      </c>
      <c r="X123" s="18">
        <f t="shared" si="36"/>
        <v>6210412715.5689049</v>
      </c>
      <c r="Y123" s="17">
        <v>6210412715.5689049</v>
      </c>
      <c r="Z123" s="17">
        <v>0</v>
      </c>
      <c r="AA123" s="17">
        <v>0</v>
      </c>
      <c r="AB123" s="17">
        <v>0</v>
      </c>
      <c r="AC123" s="18">
        <v>24999999.999976017</v>
      </c>
      <c r="AD123" s="18">
        <v>13802725.280392773</v>
      </c>
      <c r="AE123" s="18">
        <v>0</v>
      </c>
      <c r="AF123" s="18">
        <v>0</v>
      </c>
      <c r="AG123" s="46">
        <f t="shared" si="37"/>
        <v>0</v>
      </c>
      <c r="AH123" s="51">
        <v>0</v>
      </c>
      <c r="AI123" s="18">
        <f t="shared" si="50"/>
        <v>5280152163.5254307</v>
      </c>
      <c r="AJ123" s="51">
        <v>2770761876.654027</v>
      </c>
      <c r="AK123" s="51">
        <v>2048316086.8759613</v>
      </c>
      <c r="AL123" s="51">
        <v>461074199.99544203</v>
      </c>
      <c r="AM123" s="18">
        <f t="shared" si="38"/>
        <v>1565490111.4287939</v>
      </c>
      <c r="AN123" s="17">
        <v>208208229</v>
      </c>
      <c r="AO123" s="17">
        <v>260028000</v>
      </c>
      <c r="AP123" s="17">
        <v>1097253882.4287939</v>
      </c>
      <c r="AQ123" s="18">
        <v>84084146.16731301</v>
      </c>
      <c r="AR123" s="18">
        <f t="shared" si="39"/>
        <v>156498517</v>
      </c>
      <c r="AS123" s="51">
        <v>156498517</v>
      </c>
      <c r="AT123" s="46">
        <v>1060349608.0792</v>
      </c>
      <c r="AU123" s="18">
        <f t="shared" si="40"/>
        <v>119314617.75310849</v>
      </c>
      <c r="AV123" s="17">
        <v>119314617.75310849</v>
      </c>
      <c r="AW123" s="17">
        <v>0</v>
      </c>
      <c r="AX123" s="18">
        <v>0</v>
      </c>
      <c r="AY123" s="18">
        <f t="shared" si="41"/>
        <v>0</v>
      </c>
      <c r="AZ123" s="51">
        <v>0</v>
      </c>
      <c r="BA123" s="17">
        <v>0</v>
      </c>
      <c r="BB123" s="18">
        <f t="shared" si="51"/>
        <v>46036.881946900001</v>
      </c>
      <c r="BC123" s="17">
        <v>0</v>
      </c>
      <c r="BD123" s="17">
        <v>46036.881946900001</v>
      </c>
      <c r="BE123" s="18">
        <f t="shared" si="42"/>
        <v>0</v>
      </c>
      <c r="BF123" s="51">
        <v>0</v>
      </c>
      <c r="BG123" s="46">
        <v>0</v>
      </c>
      <c r="BH123" s="46">
        <f t="shared" si="43"/>
        <v>0</v>
      </c>
      <c r="BI123" s="51">
        <v>0</v>
      </c>
      <c r="BJ123" s="51">
        <v>0</v>
      </c>
      <c r="BK123" s="46">
        <v>30713746.883075997</v>
      </c>
      <c r="BL123" s="46">
        <f t="shared" si="44"/>
        <v>0</v>
      </c>
      <c r="BM123" s="51">
        <v>0</v>
      </c>
      <c r="BN123" s="18">
        <v>568376348.71050429</v>
      </c>
      <c r="BO123" s="18">
        <v>275335514.00002998</v>
      </c>
      <c r="BP123" s="18">
        <v>249936374.76806262</v>
      </c>
      <c r="BQ123" s="18">
        <f t="shared" si="45"/>
        <v>0</v>
      </c>
      <c r="BR123" s="51">
        <v>0</v>
      </c>
      <c r="BS123" s="9">
        <f t="shared" si="46"/>
        <v>17348401523.735809</v>
      </c>
      <c r="BT123" s="19">
        <f>SUM(C123,H123,AC123,AI123,AT123,)</f>
        <v>7404830360.7984066</v>
      </c>
      <c r="BU123" s="19">
        <f>SUM(C123,H123)</f>
        <v>1039328589.1938</v>
      </c>
      <c r="BV123" s="19">
        <f>SUM(AC123,AI123,AT123)</f>
        <v>6365501771.6046066</v>
      </c>
      <c r="BW123" s="11">
        <f t="shared" si="47"/>
        <v>3492575784.2011876</v>
      </c>
      <c r="BX123" s="20">
        <f>SUM(E123,K123)</f>
        <v>669560308.49527252</v>
      </c>
      <c r="BY123" s="20">
        <f>SUM(AD123,AM123,AU123,BB123,BK123)</f>
        <v>1729367238.227318</v>
      </c>
      <c r="BZ123" s="20">
        <f t="shared" si="48"/>
        <v>0</v>
      </c>
      <c r="CA123" s="12">
        <f t="shared" si="49"/>
        <v>240582663.16731301</v>
      </c>
      <c r="CB123" s="21">
        <f>SUM(N123,Z123:AB123)</f>
        <v>0</v>
      </c>
      <c r="CC123" s="21">
        <f>SUM(AE123,AF123,AQ123,AX123,BG123)</f>
        <v>84084146.16731301</v>
      </c>
      <c r="CD123" s="21">
        <f>SUM(BL123,AG123,AR123,AZ123,BH123,BQ123)</f>
        <v>156498517</v>
      </c>
      <c r="CE123" s="95">
        <f>Y123+BA123</f>
        <v>6210412715.5689049</v>
      </c>
      <c r="CF123" s="1"/>
    </row>
    <row r="124" spans="1:84">
      <c r="A124" s="17">
        <v>757</v>
      </c>
      <c r="B124" s="17" t="s">
        <v>137</v>
      </c>
      <c r="C124" s="18">
        <f t="shared" si="28"/>
        <v>0</v>
      </c>
      <c r="D124" s="51">
        <v>0</v>
      </c>
      <c r="E124" s="18">
        <f t="shared" si="29"/>
        <v>0</v>
      </c>
      <c r="F124" s="17">
        <v>0</v>
      </c>
      <c r="G124" s="17">
        <v>0</v>
      </c>
      <c r="H124" s="18">
        <f t="shared" si="30"/>
        <v>684274122.99620998</v>
      </c>
      <c r="I124" s="51">
        <v>684274122.99620998</v>
      </c>
      <c r="J124" s="51">
        <v>0</v>
      </c>
      <c r="K124" s="18">
        <f t="shared" si="31"/>
        <v>305397851.06364572</v>
      </c>
      <c r="L124" s="17">
        <v>305397851.06364572</v>
      </c>
      <c r="M124" s="17">
        <v>0</v>
      </c>
      <c r="N124" s="18">
        <f t="shared" si="32"/>
        <v>0</v>
      </c>
      <c r="O124" s="18">
        <f t="shared" si="33"/>
        <v>0</v>
      </c>
      <c r="P124" s="17">
        <v>0</v>
      </c>
      <c r="Q124" s="17">
        <v>0</v>
      </c>
      <c r="R124" s="18">
        <f t="shared" si="34"/>
        <v>0</v>
      </c>
      <c r="S124" s="17">
        <v>0</v>
      </c>
      <c r="T124" s="17">
        <v>0</v>
      </c>
      <c r="U124" s="18">
        <f t="shared" si="35"/>
        <v>0</v>
      </c>
      <c r="V124" s="17">
        <v>0</v>
      </c>
      <c r="W124" s="17">
        <v>0</v>
      </c>
      <c r="X124" s="18">
        <f t="shared" si="36"/>
        <v>4223451293.3377891</v>
      </c>
      <c r="Y124" s="17">
        <v>4223451293.3377891</v>
      </c>
      <c r="Z124" s="17">
        <v>0</v>
      </c>
      <c r="AA124" s="17">
        <v>0</v>
      </c>
      <c r="AB124" s="17">
        <v>0</v>
      </c>
      <c r="AC124" s="18">
        <v>24999999.999976017</v>
      </c>
      <c r="AD124" s="18">
        <v>11098587.846474787</v>
      </c>
      <c r="AE124" s="18">
        <v>0</v>
      </c>
      <c r="AF124" s="18">
        <v>0</v>
      </c>
      <c r="AG124" s="46">
        <f t="shared" si="37"/>
        <v>0</v>
      </c>
      <c r="AH124" s="51">
        <v>0</v>
      </c>
      <c r="AI124" s="18">
        <f t="shared" si="50"/>
        <v>4685292338.7752762</v>
      </c>
      <c r="AJ124" s="51">
        <v>2228773077.2645469</v>
      </c>
      <c r="AK124" s="51">
        <v>2118132137.5142343</v>
      </c>
      <c r="AL124" s="51">
        <v>338387123.99649507</v>
      </c>
      <c r="AM124" s="18">
        <f t="shared" si="38"/>
        <v>532310705.34586763</v>
      </c>
      <c r="AN124" s="17">
        <v>123172705</v>
      </c>
      <c r="AO124" s="17">
        <v>274938000</v>
      </c>
      <c r="AP124" s="17">
        <v>134200000.3458676</v>
      </c>
      <c r="AQ124" s="18">
        <v>71944288.854046077</v>
      </c>
      <c r="AR124" s="18">
        <f t="shared" si="39"/>
        <v>0</v>
      </c>
      <c r="AS124" s="51">
        <v>0</v>
      </c>
      <c r="AT124" s="46">
        <v>394957448.99958998</v>
      </c>
      <c r="AU124" s="18">
        <f t="shared" si="40"/>
        <v>58858441.262039497</v>
      </c>
      <c r="AV124" s="17">
        <v>58858441.262039497</v>
      </c>
      <c r="AW124" s="17">
        <v>0</v>
      </c>
      <c r="AX124" s="18">
        <v>0</v>
      </c>
      <c r="AY124" s="18">
        <f t="shared" si="41"/>
        <v>0</v>
      </c>
      <c r="AZ124" s="51">
        <v>0</v>
      </c>
      <c r="BA124" s="17">
        <v>0</v>
      </c>
      <c r="BB124" s="18">
        <f t="shared" si="51"/>
        <v>19541.056455000002</v>
      </c>
      <c r="BC124" s="17">
        <v>0</v>
      </c>
      <c r="BD124" s="17">
        <v>19541.056455000002</v>
      </c>
      <c r="BE124" s="18">
        <f t="shared" si="42"/>
        <v>0</v>
      </c>
      <c r="BF124" s="51">
        <v>0</v>
      </c>
      <c r="BG124" s="46">
        <v>0</v>
      </c>
      <c r="BH124" s="46">
        <f t="shared" si="43"/>
        <v>0</v>
      </c>
      <c r="BI124" s="51">
        <v>0</v>
      </c>
      <c r="BJ124" s="51">
        <v>0</v>
      </c>
      <c r="BK124" s="46">
        <v>20229237.57838881</v>
      </c>
      <c r="BL124" s="46">
        <f t="shared" si="44"/>
        <v>0</v>
      </c>
      <c r="BM124" s="51">
        <v>0</v>
      </c>
      <c r="BN124" s="18">
        <v>255018142.70170709</v>
      </c>
      <c r="BO124" s="18">
        <v>516086913.99979115</v>
      </c>
      <c r="BP124" s="18">
        <v>192498257.13093174</v>
      </c>
      <c r="BQ124" s="18">
        <f t="shared" si="45"/>
        <v>30000000</v>
      </c>
      <c r="BR124" s="51">
        <v>30000000</v>
      </c>
      <c r="BS124" s="9">
        <f t="shared" si="46"/>
        <v>12006437170.948189</v>
      </c>
      <c r="BT124" s="19">
        <f>SUM(C124,H124,AC124,AI124,AT124,)</f>
        <v>5789523910.7710524</v>
      </c>
      <c r="BU124" s="19">
        <f>SUM(C124,H124)</f>
        <v>684274122.99620998</v>
      </c>
      <c r="BV124" s="19">
        <f>SUM(AC124,AI124,AT124)</f>
        <v>5105249787.7748423</v>
      </c>
      <c r="BW124" s="11">
        <f t="shared" si="47"/>
        <v>1891517677.9853015</v>
      </c>
      <c r="BX124" s="20">
        <f>SUM(E124,K124)</f>
        <v>305397851.06364572</v>
      </c>
      <c r="BY124" s="20">
        <f>SUM(AD124,AM124,AU124,BB124,BK124)</f>
        <v>622516513.08922577</v>
      </c>
      <c r="BZ124" s="20">
        <f t="shared" si="48"/>
        <v>0</v>
      </c>
      <c r="CA124" s="12">
        <f t="shared" si="49"/>
        <v>101944288.85404608</v>
      </c>
      <c r="CB124" s="21">
        <f>SUM(N124,Z124:AB124)</f>
        <v>0</v>
      </c>
      <c r="CC124" s="21">
        <f>SUM(AE124,AF124,AQ124,AX124,BG124)</f>
        <v>71944288.854046077</v>
      </c>
      <c r="CD124" s="21">
        <f>SUM(BL124,AG124,AR124,AZ124,BH124,BQ124)</f>
        <v>30000000</v>
      </c>
      <c r="CE124" s="95">
        <f>Y124+BA124</f>
        <v>4223451293.3377891</v>
      </c>
      <c r="CF124" s="1"/>
    </row>
    <row r="125" spans="1:84">
      <c r="A125" s="17">
        <v>758</v>
      </c>
      <c r="B125" s="17" t="s">
        <v>138</v>
      </c>
      <c r="C125" s="18">
        <f t="shared" si="28"/>
        <v>0</v>
      </c>
      <c r="D125" s="51">
        <v>0</v>
      </c>
      <c r="E125" s="18">
        <f t="shared" si="29"/>
        <v>0</v>
      </c>
      <c r="F125" s="17">
        <v>0</v>
      </c>
      <c r="G125" s="17">
        <v>0</v>
      </c>
      <c r="H125" s="18">
        <f t="shared" si="30"/>
        <v>627791992.19613004</v>
      </c>
      <c r="I125" s="51">
        <v>627791992.19613004</v>
      </c>
      <c r="J125" s="51">
        <v>0</v>
      </c>
      <c r="K125" s="18">
        <f t="shared" si="31"/>
        <v>527385406.79492068</v>
      </c>
      <c r="L125" s="17">
        <v>527385406.79492068</v>
      </c>
      <c r="M125" s="17">
        <v>0</v>
      </c>
      <c r="N125" s="18">
        <f t="shared" si="32"/>
        <v>0</v>
      </c>
      <c r="O125" s="18">
        <f t="shared" si="33"/>
        <v>0</v>
      </c>
      <c r="P125" s="17">
        <v>0</v>
      </c>
      <c r="Q125" s="17">
        <v>0</v>
      </c>
      <c r="R125" s="18">
        <f t="shared" si="34"/>
        <v>0</v>
      </c>
      <c r="S125" s="17">
        <v>0</v>
      </c>
      <c r="T125" s="17">
        <v>0</v>
      </c>
      <c r="U125" s="18">
        <f t="shared" si="35"/>
        <v>0</v>
      </c>
      <c r="V125" s="17">
        <v>0</v>
      </c>
      <c r="W125" s="17">
        <v>0</v>
      </c>
      <c r="X125" s="18">
        <f t="shared" si="36"/>
        <v>10569111764.51424</v>
      </c>
      <c r="Y125" s="17">
        <v>10569111764.51424</v>
      </c>
      <c r="Z125" s="17">
        <v>0</v>
      </c>
      <c r="AA125" s="17">
        <v>0</v>
      </c>
      <c r="AB125" s="17">
        <v>0</v>
      </c>
      <c r="AC125" s="18">
        <v>32350787.919639323</v>
      </c>
      <c r="AD125" s="18">
        <v>17466906.448700964</v>
      </c>
      <c r="AE125" s="18">
        <v>0</v>
      </c>
      <c r="AF125" s="18">
        <v>0</v>
      </c>
      <c r="AG125" s="46">
        <f t="shared" si="37"/>
        <v>0</v>
      </c>
      <c r="AH125" s="51">
        <v>0</v>
      </c>
      <c r="AI125" s="18">
        <f t="shared" si="50"/>
        <v>3938512119.5379944</v>
      </c>
      <c r="AJ125" s="51">
        <v>2712583998.6621628</v>
      </c>
      <c r="AK125" s="51">
        <v>1063930292.8773837</v>
      </c>
      <c r="AL125" s="51">
        <v>161997827.99844784</v>
      </c>
      <c r="AM125" s="18">
        <f t="shared" si="38"/>
        <v>930415489</v>
      </c>
      <c r="AN125" s="17">
        <v>187330489</v>
      </c>
      <c r="AO125" s="17">
        <v>743085000</v>
      </c>
      <c r="AP125" s="17">
        <v>0</v>
      </c>
      <c r="AQ125" s="18">
        <v>109054439.96878684</v>
      </c>
      <c r="AR125" s="18">
        <f t="shared" si="39"/>
        <v>0</v>
      </c>
      <c r="AS125" s="51">
        <v>0</v>
      </c>
      <c r="AT125" s="46">
        <v>289633523.75871998</v>
      </c>
      <c r="AU125" s="18">
        <f t="shared" si="40"/>
        <v>82607113.875489861</v>
      </c>
      <c r="AV125" s="17">
        <v>82607113.875489861</v>
      </c>
      <c r="AW125" s="17">
        <v>0</v>
      </c>
      <c r="AX125" s="18">
        <v>0</v>
      </c>
      <c r="AY125" s="18">
        <f t="shared" si="41"/>
        <v>9873693.2262399625</v>
      </c>
      <c r="AZ125" s="51">
        <v>0</v>
      </c>
      <c r="BA125" s="17">
        <v>9873693.2262399625</v>
      </c>
      <c r="BB125" s="18">
        <f t="shared" si="51"/>
        <v>125796.588836</v>
      </c>
      <c r="BC125" s="17">
        <v>0</v>
      </c>
      <c r="BD125" s="17">
        <v>125796.588836</v>
      </c>
      <c r="BE125" s="18">
        <f t="shared" si="42"/>
        <v>0</v>
      </c>
      <c r="BF125" s="51">
        <v>0</v>
      </c>
      <c r="BG125" s="46">
        <v>0</v>
      </c>
      <c r="BH125" s="46">
        <f t="shared" si="43"/>
        <v>0</v>
      </c>
      <c r="BI125" s="51">
        <v>0</v>
      </c>
      <c r="BJ125" s="51">
        <v>0</v>
      </c>
      <c r="BK125" s="46">
        <v>29633519.995093439</v>
      </c>
      <c r="BL125" s="46">
        <f t="shared" si="44"/>
        <v>0</v>
      </c>
      <c r="BM125" s="51">
        <v>0</v>
      </c>
      <c r="BN125" s="18">
        <v>216366986.87237847</v>
      </c>
      <c r="BO125" s="18">
        <v>123779480.00019428</v>
      </c>
      <c r="BP125" s="18">
        <v>0</v>
      </c>
      <c r="BQ125" s="18">
        <f t="shared" si="45"/>
        <v>30000000</v>
      </c>
      <c r="BR125" s="51">
        <v>30000000</v>
      </c>
      <c r="BS125" s="9">
        <f t="shared" si="46"/>
        <v>17534109020.697365</v>
      </c>
      <c r="BT125" s="19">
        <f>SUM(C125,H125,AC125,AI125,AT125,)</f>
        <v>4888288423.4124842</v>
      </c>
      <c r="BU125" s="19">
        <f>SUM(C125,H125)</f>
        <v>627791992.19613004</v>
      </c>
      <c r="BV125" s="19">
        <f>SUM(AC125,AI125,AT125)</f>
        <v>4260496431.2163534</v>
      </c>
      <c r="BW125" s="11">
        <f t="shared" si="47"/>
        <v>1927780699.5756137</v>
      </c>
      <c r="BX125" s="20">
        <f>SUM(E125,K125)</f>
        <v>527385406.79492068</v>
      </c>
      <c r="BY125" s="20">
        <f>SUM(AD125,AM125,AU125,BB125,BK125)</f>
        <v>1060248825.9081202</v>
      </c>
      <c r="BZ125" s="20">
        <f t="shared" si="48"/>
        <v>0</v>
      </c>
      <c r="CA125" s="12">
        <f t="shared" si="49"/>
        <v>139054439.96878684</v>
      </c>
      <c r="CB125" s="21">
        <f>SUM(N125,Z125:AB125)</f>
        <v>0</v>
      </c>
      <c r="CC125" s="21">
        <f>SUM(AE125,AF125,AQ125,AX125,BG125)</f>
        <v>109054439.96878684</v>
      </c>
      <c r="CD125" s="21">
        <f>SUM(BL125,AG125,AR125,AZ125,BH125,BQ125)</f>
        <v>30000000</v>
      </c>
      <c r="CE125" s="95">
        <f>Y125+BA125</f>
        <v>10578985457.74048</v>
      </c>
      <c r="CF125" s="1"/>
    </row>
    <row r="126" spans="1:84">
      <c r="A126" s="17">
        <v>759</v>
      </c>
      <c r="B126" s="17" t="s">
        <v>139</v>
      </c>
      <c r="C126" s="18">
        <f t="shared" si="28"/>
        <v>0</v>
      </c>
      <c r="D126" s="51">
        <v>0</v>
      </c>
      <c r="E126" s="18">
        <f t="shared" si="29"/>
        <v>0</v>
      </c>
      <c r="F126" s="17">
        <v>0</v>
      </c>
      <c r="G126" s="17">
        <v>0</v>
      </c>
      <c r="H126" s="18">
        <f t="shared" si="30"/>
        <v>612208567.43638003</v>
      </c>
      <c r="I126" s="51">
        <v>612208567.43638003</v>
      </c>
      <c r="J126" s="51">
        <v>0</v>
      </c>
      <c r="K126" s="18">
        <f t="shared" si="31"/>
        <v>415282156.84939831</v>
      </c>
      <c r="L126" s="17">
        <v>415282156.84939831</v>
      </c>
      <c r="M126" s="17">
        <v>0</v>
      </c>
      <c r="N126" s="18">
        <f t="shared" si="32"/>
        <v>0</v>
      </c>
      <c r="O126" s="18">
        <f t="shared" si="33"/>
        <v>0</v>
      </c>
      <c r="P126" s="17">
        <v>0</v>
      </c>
      <c r="Q126" s="17">
        <v>0</v>
      </c>
      <c r="R126" s="18">
        <f t="shared" si="34"/>
        <v>0</v>
      </c>
      <c r="S126" s="17">
        <v>0</v>
      </c>
      <c r="T126" s="17">
        <v>0</v>
      </c>
      <c r="U126" s="18">
        <f t="shared" si="35"/>
        <v>0</v>
      </c>
      <c r="V126" s="17">
        <v>0</v>
      </c>
      <c r="W126" s="17">
        <v>0</v>
      </c>
      <c r="X126" s="18">
        <f t="shared" si="36"/>
        <v>8625328949.0274181</v>
      </c>
      <c r="Y126" s="17">
        <v>8625328949.0274181</v>
      </c>
      <c r="Z126" s="17">
        <v>0</v>
      </c>
      <c r="AA126" s="17">
        <v>0</v>
      </c>
      <c r="AB126" s="17">
        <v>0</v>
      </c>
      <c r="AC126" s="18">
        <v>24999999.999976017</v>
      </c>
      <c r="AD126" s="18">
        <v>17399650.486585602</v>
      </c>
      <c r="AE126" s="18">
        <v>0</v>
      </c>
      <c r="AF126" s="18">
        <v>0</v>
      </c>
      <c r="AG126" s="46">
        <f t="shared" si="37"/>
        <v>0</v>
      </c>
      <c r="AH126" s="51">
        <v>0</v>
      </c>
      <c r="AI126" s="18">
        <f t="shared" si="50"/>
        <v>3221361806.4007902</v>
      </c>
      <c r="AJ126" s="51">
        <v>1167175617.8476799</v>
      </c>
      <c r="AK126" s="51">
        <v>1735983340.5564663</v>
      </c>
      <c r="AL126" s="51">
        <v>318202847.9966439</v>
      </c>
      <c r="AM126" s="18">
        <f t="shared" si="38"/>
        <v>806795004</v>
      </c>
      <c r="AN126" s="17">
        <v>100052004</v>
      </c>
      <c r="AO126" s="17">
        <v>706743000</v>
      </c>
      <c r="AP126" s="17">
        <v>0</v>
      </c>
      <c r="AQ126" s="18">
        <v>109791243.62684205</v>
      </c>
      <c r="AR126" s="18">
        <f t="shared" si="39"/>
        <v>0</v>
      </c>
      <c r="AS126" s="51">
        <v>0</v>
      </c>
      <c r="AT126" s="46">
        <v>225913763.04089001</v>
      </c>
      <c r="AU126" s="18">
        <f t="shared" si="40"/>
        <v>85835167.294032693</v>
      </c>
      <c r="AV126" s="17">
        <v>85835167.294032693</v>
      </c>
      <c r="AW126" s="17">
        <v>0</v>
      </c>
      <c r="AX126" s="18">
        <v>0</v>
      </c>
      <c r="AY126" s="18">
        <f t="shared" si="41"/>
        <v>0</v>
      </c>
      <c r="AZ126" s="51">
        <v>0</v>
      </c>
      <c r="BA126" s="17">
        <v>0</v>
      </c>
      <c r="BB126" s="18">
        <f t="shared" si="51"/>
        <v>67560.457274300003</v>
      </c>
      <c r="BC126" s="17">
        <v>0</v>
      </c>
      <c r="BD126" s="17">
        <v>67560.457274300003</v>
      </c>
      <c r="BE126" s="18">
        <f t="shared" si="42"/>
        <v>0</v>
      </c>
      <c r="BF126" s="51">
        <v>0</v>
      </c>
      <c r="BG126" s="46">
        <v>0</v>
      </c>
      <c r="BH126" s="46">
        <f t="shared" si="43"/>
        <v>0</v>
      </c>
      <c r="BI126" s="51">
        <v>0</v>
      </c>
      <c r="BJ126" s="51">
        <v>0</v>
      </c>
      <c r="BK126" s="46">
        <v>25276634.998404656</v>
      </c>
      <c r="BL126" s="46">
        <f t="shared" si="44"/>
        <v>0</v>
      </c>
      <c r="BM126" s="51">
        <v>0</v>
      </c>
      <c r="BN126" s="18">
        <v>180409276.93866211</v>
      </c>
      <c r="BO126" s="18">
        <v>25828716.999853794</v>
      </c>
      <c r="BP126" s="18">
        <v>10712150.285621431</v>
      </c>
      <c r="BQ126" s="18">
        <f t="shared" si="45"/>
        <v>30000000</v>
      </c>
      <c r="BR126" s="51">
        <v>30000000</v>
      </c>
      <c r="BS126" s="9">
        <f t="shared" si="46"/>
        <v>14417210647.842131</v>
      </c>
      <c r="BT126" s="19">
        <f>SUM(C126,H126,AC126,AI126,AT126,)</f>
        <v>4084484136.8780365</v>
      </c>
      <c r="BU126" s="19">
        <f>SUM(C126,H126)</f>
        <v>612208567.43638003</v>
      </c>
      <c r="BV126" s="19">
        <f>SUM(AC126,AI126,AT126)</f>
        <v>3472275569.4416566</v>
      </c>
      <c r="BW126" s="11">
        <f t="shared" si="47"/>
        <v>1567606318.309833</v>
      </c>
      <c r="BX126" s="20">
        <f>SUM(E126,K126)</f>
        <v>415282156.84939831</v>
      </c>
      <c r="BY126" s="20">
        <f>SUM(AD126,AM126,AU126,BB126,BK126)</f>
        <v>935374017.23629725</v>
      </c>
      <c r="BZ126" s="20">
        <f t="shared" si="48"/>
        <v>0</v>
      </c>
      <c r="CA126" s="12">
        <f t="shared" si="49"/>
        <v>139791243.62684205</v>
      </c>
      <c r="CB126" s="21">
        <f>SUM(N126,Z126:AB126)</f>
        <v>0</v>
      </c>
      <c r="CC126" s="21">
        <f>SUM(AE126,AF126,AQ126,AX126,BG126)</f>
        <v>109791243.62684205</v>
      </c>
      <c r="CD126" s="21">
        <f>SUM(BL126,AG126,AR126,AZ126,BH126,BQ126)</f>
        <v>30000000</v>
      </c>
      <c r="CE126" s="95">
        <f>Y126+BA126</f>
        <v>8625328949.0274181</v>
      </c>
      <c r="CF126" s="1"/>
    </row>
    <row r="127" spans="1:84">
      <c r="A127" s="17">
        <v>760</v>
      </c>
      <c r="B127" s="17" t="s">
        <v>140</v>
      </c>
      <c r="C127" s="18">
        <f t="shared" si="28"/>
        <v>0</v>
      </c>
      <c r="D127" s="51">
        <v>0</v>
      </c>
      <c r="E127" s="18">
        <f t="shared" si="29"/>
        <v>0</v>
      </c>
      <c r="F127" s="17">
        <v>0</v>
      </c>
      <c r="G127" s="17">
        <v>0</v>
      </c>
      <c r="H127" s="18">
        <f t="shared" si="30"/>
        <v>735436723.91551006</v>
      </c>
      <c r="I127" s="51">
        <v>735436723.91551006</v>
      </c>
      <c r="J127" s="51">
        <v>0</v>
      </c>
      <c r="K127" s="18">
        <f t="shared" si="31"/>
        <v>416820661.56569338</v>
      </c>
      <c r="L127" s="17">
        <v>416820661.56569338</v>
      </c>
      <c r="M127" s="17">
        <v>0</v>
      </c>
      <c r="N127" s="18">
        <f t="shared" si="32"/>
        <v>0</v>
      </c>
      <c r="O127" s="18">
        <f t="shared" si="33"/>
        <v>0</v>
      </c>
      <c r="P127" s="17">
        <v>0</v>
      </c>
      <c r="Q127" s="17">
        <v>0</v>
      </c>
      <c r="R127" s="18">
        <f t="shared" si="34"/>
        <v>0</v>
      </c>
      <c r="S127" s="17">
        <v>0</v>
      </c>
      <c r="T127" s="17">
        <v>0</v>
      </c>
      <c r="U127" s="18">
        <f t="shared" si="35"/>
        <v>0</v>
      </c>
      <c r="V127" s="17">
        <v>0</v>
      </c>
      <c r="W127" s="17">
        <v>0</v>
      </c>
      <c r="X127" s="18">
        <f t="shared" si="36"/>
        <v>8443740208.0825596</v>
      </c>
      <c r="Y127" s="17">
        <v>8443740208.0825596</v>
      </c>
      <c r="Z127" s="17">
        <v>0</v>
      </c>
      <c r="AA127" s="17">
        <v>0</v>
      </c>
      <c r="AB127" s="17">
        <v>0</v>
      </c>
      <c r="AC127" s="18">
        <v>24999999.999976017</v>
      </c>
      <c r="AD127" s="18">
        <v>16798080.266534042</v>
      </c>
      <c r="AE127" s="18">
        <v>0</v>
      </c>
      <c r="AF127" s="18">
        <v>0</v>
      </c>
      <c r="AG127" s="46">
        <f t="shared" si="37"/>
        <v>0</v>
      </c>
      <c r="AH127" s="51">
        <v>0</v>
      </c>
      <c r="AI127" s="18">
        <f t="shared" si="50"/>
        <v>6108780108.9840927</v>
      </c>
      <c r="AJ127" s="51">
        <v>3456480714.752408</v>
      </c>
      <c r="AK127" s="51">
        <v>2372644374.2345977</v>
      </c>
      <c r="AL127" s="51">
        <v>279655019.9970876</v>
      </c>
      <c r="AM127" s="18">
        <f t="shared" si="38"/>
        <v>2184615719</v>
      </c>
      <c r="AN127" s="17">
        <v>246810719</v>
      </c>
      <c r="AO127" s="17">
        <v>1937805000</v>
      </c>
      <c r="AP127" s="17">
        <v>0</v>
      </c>
      <c r="AQ127" s="18">
        <v>104448651.35252154</v>
      </c>
      <c r="AR127" s="18">
        <f t="shared" si="39"/>
        <v>0</v>
      </c>
      <c r="AS127" s="51">
        <v>0</v>
      </c>
      <c r="AT127" s="46">
        <v>891810356.63847005</v>
      </c>
      <c r="AU127" s="18">
        <f t="shared" si="40"/>
        <v>78873155.174848989</v>
      </c>
      <c r="AV127" s="17">
        <v>78873155.174848989</v>
      </c>
      <c r="AW127" s="17">
        <v>0</v>
      </c>
      <c r="AX127" s="18">
        <v>0</v>
      </c>
      <c r="AY127" s="18">
        <f t="shared" si="41"/>
        <v>0</v>
      </c>
      <c r="AZ127" s="51">
        <v>0</v>
      </c>
      <c r="BA127" s="17">
        <v>0</v>
      </c>
      <c r="BB127" s="18">
        <f t="shared" si="51"/>
        <v>68143.374297799994</v>
      </c>
      <c r="BC127" s="17">
        <v>0</v>
      </c>
      <c r="BD127" s="17">
        <v>68143.374297799994</v>
      </c>
      <c r="BE127" s="18">
        <f t="shared" si="42"/>
        <v>0</v>
      </c>
      <c r="BF127" s="51">
        <v>0</v>
      </c>
      <c r="BG127" s="46">
        <v>0</v>
      </c>
      <c r="BH127" s="46">
        <f t="shared" si="43"/>
        <v>0</v>
      </c>
      <c r="BI127" s="51">
        <v>0</v>
      </c>
      <c r="BJ127" s="51">
        <v>0</v>
      </c>
      <c r="BK127" s="46">
        <v>32459481.850040998</v>
      </c>
      <c r="BL127" s="46">
        <f t="shared" si="44"/>
        <v>0</v>
      </c>
      <c r="BM127" s="51">
        <v>0</v>
      </c>
      <c r="BN127" s="18">
        <v>598383496.23464906</v>
      </c>
      <c r="BO127" s="18">
        <v>301293273.99980891</v>
      </c>
      <c r="BP127" s="18">
        <v>665187308.10371768</v>
      </c>
      <c r="BQ127" s="18">
        <f t="shared" si="45"/>
        <v>30000000</v>
      </c>
      <c r="BR127" s="51">
        <v>30000000</v>
      </c>
      <c r="BS127" s="9">
        <f t="shared" si="46"/>
        <v>20633715368.542721</v>
      </c>
      <c r="BT127" s="19">
        <f>SUM(C127,H127,AC127,AI127,AT127,)</f>
        <v>7761027189.5380487</v>
      </c>
      <c r="BU127" s="19">
        <f>SUM(C127,H127)</f>
        <v>735436723.91551006</v>
      </c>
      <c r="BV127" s="19">
        <f>SUM(AC127,AI127,AT127)</f>
        <v>7025590465.6225386</v>
      </c>
      <c r="BW127" s="11">
        <f t="shared" si="47"/>
        <v>4294499319.5695906</v>
      </c>
      <c r="BX127" s="20">
        <f>SUM(E127,K127)</f>
        <v>416820661.56569338</v>
      </c>
      <c r="BY127" s="20">
        <f>SUM(AD127,AM127,AU127,BB127,BK127)</f>
        <v>2312814579.6657214</v>
      </c>
      <c r="BZ127" s="20">
        <f t="shared" si="48"/>
        <v>0</v>
      </c>
      <c r="CA127" s="12">
        <f t="shared" si="49"/>
        <v>134448651.35252154</v>
      </c>
      <c r="CB127" s="21">
        <f>SUM(N127,Z127:AB127)</f>
        <v>0</v>
      </c>
      <c r="CC127" s="21">
        <f>SUM(AE127,AF127,AQ127,AX127,BG127)</f>
        <v>104448651.35252154</v>
      </c>
      <c r="CD127" s="21">
        <f>SUM(BL127,AG127,AR127,AZ127,BH127,BQ127)</f>
        <v>30000000</v>
      </c>
      <c r="CE127" s="95">
        <f>Y127+BA127</f>
        <v>8443740208.0825596</v>
      </c>
      <c r="CF127" s="1"/>
    </row>
    <row r="128" spans="1:84">
      <c r="A128" s="17">
        <v>761</v>
      </c>
      <c r="B128" s="22" t="s">
        <v>222</v>
      </c>
      <c r="C128" s="18">
        <f t="shared" si="28"/>
        <v>0</v>
      </c>
      <c r="D128" s="51">
        <v>0</v>
      </c>
      <c r="E128" s="18">
        <f t="shared" si="29"/>
        <v>0</v>
      </c>
      <c r="F128" s="17">
        <v>0</v>
      </c>
      <c r="G128" s="17">
        <v>0</v>
      </c>
      <c r="H128" s="18">
        <f t="shared" si="30"/>
        <v>656138859.35611999</v>
      </c>
      <c r="I128" s="51">
        <v>656138859.35611999</v>
      </c>
      <c r="J128" s="51">
        <v>0</v>
      </c>
      <c r="K128" s="18">
        <f t="shared" si="31"/>
        <v>693923697.68885756</v>
      </c>
      <c r="L128" s="17">
        <v>693923697.68885756</v>
      </c>
      <c r="M128" s="17">
        <v>0</v>
      </c>
      <c r="N128" s="18">
        <f t="shared" si="32"/>
        <v>0</v>
      </c>
      <c r="O128" s="18">
        <f t="shared" si="33"/>
        <v>0</v>
      </c>
      <c r="P128" s="17">
        <v>0</v>
      </c>
      <c r="Q128" s="17">
        <v>0</v>
      </c>
      <c r="R128" s="18">
        <f t="shared" si="34"/>
        <v>0</v>
      </c>
      <c r="S128" s="17">
        <v>0</v>
      </c>
      <c r="T128" s="17">
        <v>0</v>
      </c>
      <c r="U128" s="18">
        <f t="shared" si="35"/>
        <v>0</v>
      </c>
      <c r="V128" s="17">
        <v>0</v>
      </c>
      <c r="W128" s="17">
        <v>0</v>
      </c>
      <c r="X128" s="18">
        <f t="shared" si="36"/>
        <v>13773784029.163359</v>
      </c>
      <c r="Y128" s="17">
        <v>13773784029.163359</v>
      </c>
      <c r="Z128" s="17">
        <v>0</v>
      </c>
      <c r="AA128" s="17">
        <v>0</v>
      </c>
      <c r="AB128" s="17">
        <v>0</v>
      </c>
      <c r="AC128" s="18">
        <v>24999999.999976017</v>
      </c>
      <c r="AD128" s="18">
        <v>27144416.695464</v>
      </c>
      <c r="AE128" s="18">
        <v>0</v>
      </c>
      <c r="AF128" s="18">
        <v>0</v>
      </c>
      <c r="AG128" s="46">
        <f t="shared" si="37"/>
        <v>0</v>
      </c>
      <c r="AH128" s="51">
        <v>0</v>
      </c>
      <c r="AI128" s="18">
        <f t="shared" si="50"/>
        <v>5908938009.7095947</v>
      </c>
      <c r="AJ128" s="51">
        <v>2454634002.1215525</v>
      </c>
      <c r="AK128" s="51">
        <v>2982424611.5927734</v>
      </c>
      <c r="AL128" s="51">
        <v>471879395.99526906</v>
      </c>
      <c r="AM128" s="18">
        <f t="shared" si="38"/>
        <v>1301068855.8284347</v>
      </c>
      <c r="AN128" s="17">
        <v>311392717</v>
      </c>
      <c r="AO128" s="17">
        <v>474048000</v>
      </c>
      <c r="AP128" s="17">
        <v>515628138.82843465</v>
      </c>
      <c r="AQ128" s="18">
        <v>154747384.82237938</v>
      </c>
      <c r="AR128" s="18">
        <f t="shared" si="39"/>
        <v>480000000</v>
      </c>
      <c r="AS128" s="51">
        <v>480000000</v>
      </c>
      <c r="AT128" s="46">
        <v>485928162.72002</v>
      </c>
      <c r="AU128" s="18">
        <f t="shared" si="40"/>
        <v>129815311.91321841</v>
      </c>
      <c r="AV128" s="17">
        <v>129815311.91321841</v>
      </c>
      <c r="AW128" s="17">
        <v>0</v>
      </c>
      <c r="AX128" s="18">
        <v>0</v>
      </c>
      <c r="AY128" s="18">
        <f t="shared" si="41"/>
        <v>0</v>
      </c>
      <c r="AZ128" s="51">
        <v>0</v>
      </c>
      <c r="BA128" s="17">
        <v>0</v>
      </c>
      <c r="BB128" s="18">
        <f t="shared" si="51"/>
        <v>42005.579768399999</v>
      </c>
      <c r="BC128" s="17">
        <v>0</v>
      </c>
      <c r="BD128" s="17">
        <v>42005.579768399999</v>
      </c>
      <c r="BE128" s="18">
        <f t="shared" si="42"/>
        <v>0</v>
      </c>
      <c r="BF128" s="51">
        <v>0</v>
      </c>
      <c r="BG128" s="46">
        <v>0</v>
      </c>
      <c r="BH128" s="46">
        <f t="shared" si="43"/>
        <v>0</v>
      </c>
      <c r="BI128" s="51">
        <v>0</v>
      </c>
      <c r="BJ128" s="51">
        <v>0</v>
      </c>
      <c r="BK128" s="46">
        <v>29306650.356098995</v>
      </c>
      <c r="BL128" s="46">
        <f t="shared" si="44"/>
        <v>0</v>
      </c>
      <c r="BM128" s="51">
        <v>0</v>
      </c>
      <c r="BN128" s="18">
        <v>162075454.36449847</v>
      </c>
      <c r="BO128" s="18">
        <v>317608909.00013006</v>
      </c>
      <c r="BP128" s="18">
        <v>28856184.769062713</v>
      </c>
      <c r="BQ128" s="18">
        <f t="shared" si="45"/>
        <v>30000000</v>
      </c>
      <c r="BR128" s="51">
        <v>30000000</v>
      </c>
      <c r="BS128" s="9">
        <f t="shared" si="46"/>
        <v>24204377931.966984</v>
      </c>
      <c r="BT128" s="19">
        <f>SUM(C128,H128,AC128,AI128,AT128,)</f>
        <v>7076005031.7857113</v>
      </c>
      <c r="BU128" s="19">
        <f>SUM(C128,H128)</f>
        <v>656138859.35611999</v>
      </c>
      <c r="BV128" s="19">
        <f>SUM(AC128,AI128,AT128)</f>
        <v>6419866172.4295912</v>
      </c>
      <c r="BW128" s="11">
        <f t="shared" si="47"/>
        <v>2689841486.1955333</v>
      </c>
      <c r="BX128" s="20">
        <f>SUM(E128,K128)</f>
        <v>693923697.68885756</v>
      </c>
      <c r="BY128" s="20">
        <f>SUM(AD128,AM128,AU128,BB128,BK128)</f>
        <v>1487377240.3729844</v>
      </c>
      <c r="BZ128" s="20">
        <f t="shared" si="48"/>
        <v>0</v>
      </c>
      <c r="CA128" s="12">
        <f t="shared" si="49"/>
        <v>664747384.82237935</v>
      </c>
      <c r="CB128" s="21">
        <f>SUM(N128,Z128:AB128)</f>
        <v>0</v>
      </c>
      <c r="CC128" s="21">
        <f>SUM(AE128,AF128,AQ128,AX128,BG128)</f>
        <v>154747384.82237938</v>
      </c>
      <c r="CD128" s="21">
        <f>SUM(BL128,AG128,AR128,AZ128,BH128,BQ128)</f>
        <v>510000000</v>
      </c>
      <c r="CE128" s="95">
        <f>Y128+BA128</f>
        <v>13773784029.163359</v>
      </c>
      <c r="CF128" s="1"/>
    </row>
    <row r="129" spans="1:84">
      <c r="A129" s="17">
        <v>762</v>
      </c>
      <c r="B129" s="17" t="s">
        <v>141</v>
      </c>
      <c r="C129" s="18">
        <f t="shared" si="28"/>
        <v>0</v>
      </c>
      <c r="D129" s="51">
        <v>0</v>
      </c>
      <c r="E129" s="18">
        <f t="shared" si="29"/>
        <v>0</v>
      </c>
      <c r="F129" s="17">
        <v>0</v>
      </c>
      <c r="G129" s="17">
        <v>0</v>
      </c>
      <c r="H129" s="18">
        <f t="shared" si="30"/>
        <v>291664236.47823</v>
      </c>
      <c r="I129" s="51">
        <v>291664236.47823</v>
      </c>
      <c r="J129" s="51">
        <v>0</v>
      </c>
      <c r="K129" s="18">
        <f t="shared" si="31"/>
        <v>157037184.78440395</v>
      </c>
      <c r="L129" s="17">
        <v>157037184.78440395</v>
      </c>
      <c r="M129" s="17">
        <v>0</v>
      </c>
      <c r="N129" s="18">
        <f t="shared" si="32"/>
        <v>0</v>
      </c>
      <c r="O129" s="18">
        <f t="shared" si="33"/>
        <v>0</v>
      </c>
      <c r="P129" s="17">
        <v>0</v>
      </c>
      <c r="Q129" s="17">
        <v>0</v>
      </c>
      <c r="R129" s="18">
        <f t="shared" si="34"/>
        <v>0</v>
      </c>
      <c r="S129" s="17">
        <v>0</v>
      </c>
      <c r="T129" s="17">
        <v>0</v>
      </c>
      <c r="U129" s="18">
        <f t="shared" si="35"/>
        <v>0</v>
      </c>
      <c r="V129" s="17">
        <v>0</v>
      </c>
      <c r="W129" s="17">
        <v>0</v>
      </c>
      <c r="X129" s="18">
        <f t="shared" si="36"/>
        <v>2177190198.2096829</v>
      </c>
      <c r="Y129" s="17">
        <v>2177190198.2096829</v>
      </c>
      <c r="Z129" s="17">
        <v>0</v>
      </c>
      <c r="AA129" s="17">
        <v>0</v>
      </c>
      <c r="AB129" s="17">
        <v>0</v>
      </c>
      <c r="AC129" s="18">
        <v>24999999.999976017</v>
      </c>
      <c r="AD129" s="18">
        <v>7383639.7239397168</v>
      </c>
      <c r="AE129" s="18">
        <v>0</v>
      </c>
      <c r="AF129" s="18">
        <v>0</v>
      </c>
      <c r="AG129" s="46">
        <f t="shared" si="37"/>
        <v>0</v>
      </c>
      <c r="AH129" s="51">
        <v>0</v>
      </c>
      <c r="AI129" s="18">
        <f t="shared" si="50"/>
        <v>799944299.97011447</v>
      </c>
      <c r="AJ129" s="51">
        <v>296766370.05274874</v>
      </c>
      <c r="AK129" s="51">
        <v>233277733.92015415</v>
      </c>
      <c r="AL129" s="51">
        <v>269900195.99721158</v>
      </c>
      <c r="AM129" s="18">
        <f t="shared" si="38"/>
        <v>197667377</v>
      </c>
      <c r="AN129" s="17">
        <v>33897377</v>
      </c>
      <c r="AO129" s="17">
        <v>163770000</v>
      </c>
      <c r="AP129" s="17">
        <v>0</v>
      </c>
      <c r="AQ129" s="18">
        <v>52083214.227281481</v>
      </c>
      <c r="AR129" s="18">
        <f t="shared" si="39"/>
        <v>0</v>
      </c>
      <c r="AS129" s="51">
        <v>0</v>
      </c>
      <c r="AT129" s="46">
        <v>152969552.39958</v>
      </c>
      <c r="AU129" s="18">
        <f t="shared" si="40"/>
        <v>41336880.927185304</v>
      </c>
      <c r="AV129" s="17">
        <v>41336880.927185304</v>
      </c>
      <c r="AW129" s="17">
        <v>0</v>
      </c>
      <c r="AX129" s="18">
        <v>0</v>
      </c>
      <c r="AY129" s="18">
        <f t="shared" si="41"/>
        <v>0</v>
      </c>
      <c r="AZ129" s="51">
        <v>0</v>
      </c>
      <c r="BA129" s="17">
        <v>0</v>
      </c>
      <c r="BB129" s="18">
        <f t="shared" si="51"/>
        <v>15868.9711317</v>
      </c>
      <c r="BC129" s="17">
        <v>0</v>
      </c>
      <c r="BD129" s="17">
        <v>15868.9711317</v>
      </c>
      <c r="BE129" s="18">
        <f t="shared" si="42"/>
        <v>0</v>
      </c>
      <c r="BF129" s="51">
        <v>0</v>
      </c>
      <c r="BG129" s="46">
        <v>0</v>
      </c>
      <c r="BH129" s="46">
        <f t="shared" si="43"/>
        <v>0</v>
      </c>
      <c r="BI129" s="51">
        <v>0</v>
      </c>
      <c r="BJ129" s="51">
        <v>0</v>
      </c>
      <c r="BK129" s="46">
        <v>14421614.216718633</v>
      </c>
      <c r="BL129" s="46">
        <f t="shared" si="44"/>
        <v>0</v>
      </c>
      <c r="BM129" s="51">
        <v>0</v>
      </c>
      <c r="BN129" s="18">
        <v>8163607.6397835864</v>
      </c>
      <c r="BO129" s="18">
        <v>2928414.9999512401</v>
      </c>
      <c r="BP129" s="18">
        <v>0</v>
      </c>
      <c r="BQ129" s="18">
        <f t="shared" si="45"/>
        <v>30000000</v>
      </c>
      <c r="BR129" s="51">
        <v>30000000</v>
      </c>
      <c r="BS129" s="9">
        <f t="shared" si="46"/>
        <v>3957806089.5479789</v>
      </c>
      <c r="BT129" s="19">
        <f>SUM(C129,H129,AC129,AI129,AT129,)</f>
        <v>1269578088.8479004</v>
      </c>
      <c r="BU129" s="19">
        <f>SUM(C129,H129)</f>
        <v>291664236.47823</v>
      </c>
      <c r="BV129" s="19">
        <f>SUM(AC129,AI129,AT129)</f>
        <v>977913852.36967051</v>
      </c>
      <c r="BW129" s="11">
        <f t="shared" si="47"/>
        <v>428954588.26311409</v>
      </c>
      <c r="BX129" s="20">
        <f>SUM(E129,K129)</f>
        <v>157037184.78440395</v>
      </c>
      <c r="BY129" s="20">
        <f>SUM(AD129,AM129,AU129,BB129,BK129)</f>
        <v>260825380.83897537</v>
      </c>
      <c r="BZ129" s="20">
        <f t="shared" si="48"/>
        <v>0</v>
      </c>
      <c r="CA129" s="12">
        <f t="shared" si="49"/>
        <v>82083214.227281481</v>
      </c>
      <c r="CB129" s="21">
        <f>SUM(N129,Z129:AB129)</f>
        <v>0</v>
      </c>
      <c r="CC129" s="21">
        <f>SUM(AE129,AF129,AQ129,AX129,BG129)</f>
        <v>52083214.227281481</v>
      </c>
      <c r="CD129" s="21">
        <f>SUM(BL129,AG129,AR129,AZ129,BH129,BQ129)</f>
        <v>30000000</v>
      </c>
      <c r="CE129" s="95">
        <f>Y129+BA129</f>
        <v>2177190198.2096829</v>
      </c>
      <c r="CF129" s="1"/>
    </row>
    <row r="130" spans="1:84">
      <c r="A130" s="17">
        <v>763</v>
      </c>
      <c r="B130" s="17" t="s">
        <v>142</v>
      </c>
      <c r="C130" s="18">
        <f t="shared" si="28"/>
        <v>0</v>
      </c>
      <c r="D130" s="51">
        <v>0</v>
      </c>
      <c r="E130" s="18">
        <f t="shared" si="29"/>
        <v>0</v>
      </c>
      <c r="F130" s="17">
        <v>0</v>
      </c>
      <c r="G130" s="17">
        <v>0</v>
      </c>
      <c r="H130" s="18">
        <f t="shared" si="30"/>
        <v>574786666.91665006</v>
      </c>
      <c r="I130" s="51">
        <v>574786666.91665006</v>
      </c>
      <c r="J130" s="51">
        <v>0</v>
      </c>
      <c r="K130" s="18">
        <f t="shared" si="31"/>
        <v>274452925.78041178</v>
      </c>
      <c r="L130" s="17">
        <v>274452925.78041178</v>
      </c>
      <c r="M130" s="17">
        <v>0</v>
      </c>
      <c r="N130" s="18">
        <f t="shared" si="32"/>
        <v>0</v>
      </c>
      <c r="O130" s="18">
        <f t="shared" si="33"/>
        <v>0</v>
      </c>
      <c r="P130" s="17">
        <v>0</v>
      </c>
      <c r="Q130" s="17">
        <v>0</v>
      </c>
      <c r="R130" s="18">
        <f t="shared" si="34"/>
        <v>0</v>
      </c>
      <c r="S130" s="17">
        <v>0</v>
      </c>
      <c r="T130" s="17">
        <v>0</v>
      </c>
      <c r="U130" s="18">
        <f t="shared" si="35"/>
        <v>0</v>
      </c>
      <c r="V130" s="17">
        <v>0</v>
      </c>
      <c r="W130" s="17">
        <v>0</v>
      </c>
      <c r="X130" s="18">
        <f t="shared" si="36"/>
        <v>5082332661.6027145</v>
      </c>
      <c r="Y130" s="17">
        <v>5082332661.6027145</v>
      </c>
      <c r="Z130" s="17">
        <v>0</v>
      </c>
      <c r="AA130" s="17">
        <v>0</v>
      </c>
      <c r="AB130" s="17">
        <v>0</v>
      </c>
      <c r="AC130" s="18">
        <v>24999999.999976017</v>
      </c>
      <c r="AD130" s="18">
        <v>11469941.612759983</v>
      </c>
      <c r="AE130" s="18">
        <v>0</v>
      </c>
      <c r="AF130" s="18">
        <v>0</v>
      </c>
      <c r="AG130" s="46">
        <f t="shared" si="37"/>
        <v>0</v>
      </c>
      <c r="AH130" s="51">
        <v>0</v>
      </c>
      <c r="AI130" s="18">
        <f t="shared" si="50"/>
        <v>3726095765.658978</v>
      </c>
      <c r="AJ130" s="51">
        <v>2197299598.70435</v>
      </c>
      <c r="AK130" s="51">
        <v>1217990502.9576325</v>
      </c>
      <c r="AL130" s="51">
        <v>310805663.99699533</v>
      </c>
      <c r="AM130" s="18">
        <f t="shared" si="38"/>
        <v>1209523166.143816</v>
      </c>
      <c r="AN130" s="17">
        <v>132772166</v>
      </c>
      <c r="AO130" s="17">
        <v>1020951000</v>
      </c>
      <c r="AP130" s="17">
        <v>55800000.143816024</v>
      </c>
      <c r="AQ130" s="18">
        <v>74546629.416867673</v>
      </c>
      <c r="AR130" s="18">
        <f t="shared" si="39"/>
        <v>0</v>
      </c>
      <c r="AS130" s="51">
        <v>0</v>
      </c>
      <c r="AT130" s="46">
        <v>700271097.11860001</v>
      </c>
      <c r="AU130" s="18">
        <f t="shared" si="40"/>
        <v>57578500.100718006</v>
      </c>
      <c r="AV130" s="17">
        <v>57578500.100718006</v>
      </c>
      <c r="AW130" s="17">
        <v>0</v>
      </c>
      <c r="AX130" s="18">
        <v>0</v>
      </c>
      <c r="AY130" s="18">
        <f t="shared" si="41"/>
        <v>0</v>
      </c>
      <c r="AZ130" s="51">
        <v>0</v>
      </c>
      <c r="BA130" s="17">
        <v>0</v>
      </c>
      <c r="BB130" s="18">
        <f t="shared" si="51"/>
        <v>44202.322530000005</v>
      </c>
      <c r="BC130" s="17">
        <v>0</v>
      </c>
      <c r="BD130" s="17">
        <v>44202.322530000005</v>
      </c>
      <c r="BE130" s="18">
        <f t="shared" si="42"/>
        <v>0</v>
      </c>
      <c r="BF130" s="51">
        <v>0</v>
      </c>
      <c r="BG130" s="46">
        <v>0</v>
      </c>
      <c r="BH130" s="46">
        <f t="shared" si="43"/>
        <v>0</v>
      </c>
      <c r="BI130" s="51">
        <v>0</v>
      </c>
      <c r="BJ130" s="51">
        <v>0</v>
      </c>
      <c r="BK130" s="46">
        <v>22170023.704064969</v>
      </c>
      <c r="BL130" s="46">
        <f t="shared" si="44"/>
        <v>0</v>
      </c>
      <c r="BM130" s="51">
        <v>0</v>
      </c>
      <c r="BN130" s="18">
        <v>105265198.90574904</v>
      </c>
      <c r="BO130" s="18">
        <v>488563011.00004071</v>
      </c>
      <c r="BP130" s="18">
        <v>72438598.93092154</v>
      </c>
      <c r="BQ130" s="18">
        <f t="shared" si="45"/>
        <v>30000000</v>
      </c>
      <c r="BR130" s="51">
        <v>30000000</v>
      </c>
      <c r="BS130" s="9">
        <f t="shared" si="46"/>
        <v>12454538389.214798</v>
      </c>
      <c r="BT130" s="19">
        <f>SUM(C130,H130,AC130,AI130,AT130,)</f>
        <v>5026153529.6942043</v>
      </c>
      <c r="BU130" s="19">
        <f>SUM(C130,H130)</f>
        <v>574786666.91665006</v>
      </c>
      <c r="BV130" s="19">
        <f>SUM(AC130,AI130,AT130)</f>
        <v>4451366862.7775545</v>
      </c>
      <c r="BW130" s="11">
        <f t="shared" si="47"/>
        <v>2241505568.5010123</v>
      </c>
      <c r="BX130" s="20">
        <f>SUM(E130,K130)</f>
        <v>274452925.78041178</v>
      </c>
      <c r="BY130" s="20">
        <f>SUM(AD130,AM130,AU130,BB130,BK130)</f>
        <v>1300785833.8838892</v>
      </c>
      <c r="BZ130" s="20">
        <f t="shared" si="48"/>
        <v>0</v>
      </c>
      <c r="CA130" s="12">
        <f t="shared" si="49"/>
        <v>104546629.41686767</v>
      </c>
      <c r="CB130" s="21">
        <f>SUM(N130,Z130:AB130)</f>
        <v>0</v>
      </c>
      <c r="CC130" s="21">
        <f>SUM(AE130,AF130,AQ130,AX130,BG130)</f>
        <v>74546629.416867673</v>
      </c>
      <c r="CD130" s="21">
        <f>SUM(BL130,AG130,AR130,AZ130,BH130,BQ130)</f>
        <v>30000000</v>
      </c>
      <c r="CE130" s="95">
        <f>Y130+BA130</f>
        <v>5082332661.6027145</v>
      </c>
      <c r="CF130" s="1"/>
    </row>
    <row r="131" spans="1:84">
      <c r="A131" s="17">
        <v>764</v>
      </c>
      <c r="B131" s="17" t="s">
        <v>143</v>
      </c>
      <c r="C131" s="18">
        <f t="shared" si="28"/>
        <v>0</v>
      </c>
      <c r="D131" s="51">
        <v>0</v>
      </c>
      <c r="E131" s="18">
        <f t="shared" si="29"/>
        <v>0</v>
      </c>
      <c r="F131" s="17">
        <v>0</v>
      </c>
      <c r="G131" s="17">
        <v>0</v>
      </c>
      <c r="H131" s="18">
        <f t="shared" si="30"/>
        <v>464880437.15714997</v>
      </c>
      <c r="I131" s="51">
        <v>464880437.15714997</v>
      </c>
      <c r="J131" s="51">
        <v>0</v>
      </c>
      <c r="K131" s="18">
        <f t="shared" si="31"/>
        <v>228834318.78456053</v>
      </c>
      <c r="L131" s="17">
        <v>228834318.78456053</v>
      </c>
      <c r="M131" s="17">
        <v>0</v>
      </c>
      <c r="N131" s="18">
        <f t="shared" si="32"/>
        <v>0</v>
      </c>
      <c r="O131" s="18">
        <f t="shared" si="33"/>
        <v>0</v>
      </c>
      <c r="P131" s="17">
        <v>0</v>
      </c>
      <c r="Q131" s="17">
        <v>0</v>
      </c>
      <c r="R131" s="18">
        <f t="shared" si="34"/>
        <v>0</v>
      </c>
      <c r="S131" s="17">
        <v>0</v>
      </c>
      <c r="T131" s="17">
        <v>0</v>
      </c>
      <c r="U131" s="18">
        <f t="shared" si="35"/>
        <v>0</v>
      </c>
      <c r="V131" s="17">
        <v>0</v>
      </c>
      <c r="W131" s="17">
        <v>0</v>
      </c>
      <c r="X131" s="18">
        <f t="shared" si="36"/>
        <v>4287978437.6239877</v>
      </c>
      <c r="Y131" s="17">
        <v>4287978437.6239877</v>
      </c>
      <c r="Z131" s="17">
        <v>0</v>
      </c>
      <c r="AA131" s="17">
        <v>0</v>
      </c>
      <c r="AB131" s="17">
        <v>0</v>
      </c>
      <c r="AC131" s="18">
        <v>24999999.999976017</v>
      </c>
      <c r="AD131" s="18">
        <v>10524122.048333177</v>
      </c>
      <c r="AE131" s="18">
        <v>0</v>
      </c>
      <c r="AF131" s="18">
        <v>0</v>
      </c>
      <c r="AG131" s="46">
        <f t="shared" si="37"/>
        <v>0</v>
      </c>
      <c r="AH131" s="51">
        <v>0</v>
      </c>
      <c r="AI131" s="18">
        <f t="shared" si="50"/>
        <v>3363324569.8214741</v>
      </c>
      <c r="AJ131" s="51">
        <v>1693262791.2662518</v>
      </c>
      <c r="AK131" s="51">
        <v>1670061778.555222</v>
      </c>
      <c r="AL131" s="51">
        <v>0</v>
      </c>
      <c r="AM131" s="18">
        <f t="shared" si="38"/>
        <v>254677934</v>
      </c>
      <c r="AN131" s="17">
        <v>145795934</v>
      </c>
      <c r="AO131" s="17">
        <v>108882000</v>
      </c>
      <c r="AP131" s="17">
        <v>0</v>
      </c>
      <c r="AQ131" s="18">
        <v>70723280.226642922</v>
      </c>
      <c r="AR131" s="18">
        <f t="shared" si="39"/>
        <v>0</v>
      </c>
      <c r="AS131" s="51">
        <v>0</v>
      </c>
      <c r="AT131" s="46">
        <v>420684117.83920997</v>
      </c>
      <c r="AU131" s="18">
        <f t="shared" si="40"/>
        <v>54450802.158418953</v>
      </c>
      <c r="AV131" s="17">
        <v>54450802.158418953</v>
      </c>
      <c r="AW131" s="17">
        <v>0</v>
      </c>
      <c r="AX131" s="18">
        <v>0</v>
      </c>
      <c r="AY131" s="18">
        <f t="shared" si="41"/>
        <v>0</v>
      </c>
      <c r="AZ131" s="51">
        <v>0</v>
      </c>
      <c r="BA131" s="17">
        <v>0</v>
      </c>
      <c r="BB131" s="18">
        <f t="shared" si="51"/>
        <v>39229.473269000002</v>
      </c>
      <c r="BC131" s="17">
        <v>0</v>
      </c>
      <c r="BD131" s="17">
        <v>39229.473269000002</v>
      </c>
      <c r="BE131" s="18">
        <f t="shared" si="42"/>
        <v>0</v>
      </c>
      <c r="BF131" s="51">
        <v>0</v>
      </c>
      <c r="BG131" s="46">
        <v>0</v>
      </c>
      <c r="BH131" s="46">
        <f t="shared" si="43"/>
        <v>0</v>
      </c>
      <c r="BI131" s="51">
        <v>0</v>
      </c>
      <c r="BJ131" s="51">
        <v>0</v>
      </c>
      <c r="BK131" s="46">
        <v>16075685.045963675</v>
      </c>
      <c r="BL131" s="46">
        <f t="shared" si="44"/>
        <v>0</v>
      </c>
      <c r="BM131" s="51">
        <v>0</v>
      </c>
      <c r="BN131" s="18">
        <v>148233946.63950008</v>
      </c>
      <c r="BO131" s="18">
        <v>173901635.0001002</v>
      </c>
      <c r="BP131" s="18">
        <v>88434523.357198253</v>
      </c>
      <c r="BQ131" s="18">
        <f t="shared" si="45"/>
        <v>30000000</v>
      </c>
      <c r="BR131" s="51">
        <v>30000000</v>
      </c>
      <c r="BS131" s="9">
        <f t="shared" si="46"/>
        <v>9637763039.1757832</v>
      </c>
      <c r="BT131" s="19">
        <f>SUM(C131,H131,AC131,AI131,AT131,)</f>
        <v>4273889124.8178101</v>
      </c>
      <c r="BU131" s="19">
        <f>SUM(C131,H131)</f>
        <v>464880437.15714997</v>
      </c>
      <c r="BV131" s="19">
        <f>SUM(AC131,AI131,AT131)</f>
        <v>3809008687.6606603</v>
      </c>
      <c r="BW131" s="11">
        <f t="shared" si="47"/>
        <v>975172196.50734377</v>
      </c>
      <c r="BX131" s="20">
        <f>SUM(E131,K131)</f>
        <v>228834318.78456053</v>
      </c>
      <c r="BY131" s="20">
        <f>SUM(AD131,AM131,AU131,BB131,BK131)</f>
        <v>335767772.72598481</v>
      </c>
      <c r="BZ131" s="20">
        <f t="shared" si="48"/>
        <v>0</v>
      </c>
      <c r="CA131" s="12">
        <f t="shared" si="49"/>
        <v>100723280.22664292</v>
      </c>
      <c r="CB131" s="21">
        <f>SUM(N131,Z131:AB131)</f>
        <v>0</v>
      </c>
      <c r="CC131" s="21">
        <f>SUM(AE131,AF131,AQ131,AX131,BG131)</f>
        <v>70723280.226642922</v>
      </c>
      <c r="CD131" s="21">
        <f>SUM(BL131,AG131,AR131,AZ131,BH131,BQ131)</f>
        <v>30000000</v>
      </c>
      <c r="CE131" s="95">
        <f>Y131+BA131</f>
        <v>4287978437.6239877</v>
      </c>
      <c r="CF131" s="1"/>
    </row>
    <row r="132" spans="1:84">
      <c r="A132" s="17">
        <v>770</v>
      </c>
      <c r="B132" s="17" t="s">
        <v>144</v>
      </c>
      <c r="C132" s="18">
        <f t="shared" si="28"/>
        <v>0</v>
      </c>
      <c r="D132" s="51">
        <v>0</v>
      </c>
      <c r="E132" s="18">
        <f t="shared" si="29"/>
        <v>0</v>
      </c>
      <c r="F132" s="17">
        <v>0</v>
      </c>
      <c r="G132" s="17">
        <v>0</v>
      </c>
      <c r="H132" s="18">
        <f t="shared" si="30"/>
        <v>564393917.1566</v>
      </c>
      <c r="I132" s="51">
        <v>564393917.1566</v>
      </c>
      <c r="J132" s="51">
        <v>0</v>
      </c>
      <c r="K132" s="18">
        <f t="shared" si="31"/>
        <v>424850919.56655282</v>
      </c>
      <c r="L132" s="17">
        <v>424850919.56655282</v>
      </c>
      <c r="M132" s="17">
        <v>0</v>
      </c>
      <c r="N132" s="18">
        <f t="shared" si="32"/>
        <v>0</v>
      </c>
      <c r="O132" s="18">
        <f t="shared" si="33"/>
        <v>0</v>
      </c>
      <c r="P132" s="17">
        <v>0</v>
      </c>
      <c r="Q132" s="17">
        <v>0</v>
      </c>
      <c r="R132" s="18">
        <f t="shared" si="34"/>
        <v>0</v>
      </c>
      <c r="S132" s="17">
        <v>0</v>
      </c>
      <c r="T132" s="17">
        <v>0</v>
      </c>
      <c r="U132" s="18">
        <f t="shared" si="35"/>
        <v>0</v>
      </c>
      <c r="V132" s="17">
        <v>0</v>
      </c>
      <c r="W132" s="17">
        <v>0</v>
      </c>
      <c r="X132" s="18">
        <f t="shared" si="36"/>
        <v>398452177.20951509</v>
      </c>
      <c r="Y132" s="17">
        <v>0</v>
      </c>
      <c r="Z132" s="17">
        <v>212392793.17754316</v>
      </c>
      <c r="AA132" s="17">
        <v>186059384.03197196</v>
      </c>
      <c r="AB132" s="17">
        <v>0</v>
      </c>
      <c r="AC132" s="18">
        <v>24999999.999976017</v>
      </c>
      <c r="AD132" s="18">
        <v>17195432.424246728</v>
      </c>
      <c r="AE132" s="18">
        <v>0</v>
      </c>
      <c r="AF132" s="18">
        <v>0</v>
      </c>
      <c r="AG132" s="46">
        <f t="shared" si="37"/>
        <v>0</v>
      </c>
      <c r="AH132" s="51">
        <v>0</v>
      </c>
      <c r="AI132" s="18">
        <f t="shared" ref="AI132:AI159" si="52">SUM(AJ132:AL132)</f>
        <v>3596396551.1419516</v>
      </c>
      <c r="AJ132" s="51">
        <v>2406181616.344532</v>
      </c>
      <c r="AK132" s="51">
        <v>1129352842.7981601</v>
      </c>
      <c r="AL132" s="51">
        <v>60862091.999259695</v>
      </c>
      <c r="AM132" s="18">
        <f t="shared" si="38"/>
        <v>794980813.47374821</v>
      </c>
      <c r="AN132" s="17">
        <v>167139813</v>
      </c>
      <c r="AO132" s="17">
        <v>443961000</v>
      </c>
      <c r="AP132" s="17">
        <v>183880000.47374821</v>
      </c>
      <c r="AQ132" s="18">
        <v>109444557.76915284</v>
      </c>
      <c r="AR132" s="18">
        <f t="shared" si="39"/>
        <v>0</v>
      </c>
      <c r="AS132" s="51">
        <v>0</v>
      </c>
      <c r="AT132" s="46">
        <v>1990172765.2794001</v>
      </c>
      <c r="AU132" s="18">
        <f t="shared" si="40"/>
        <v>83475938.794852525</v>
      </c>
      <c r="AV132" s="17">
        <v>83475938.794852525</v>
      </c>
      <c r="AW132" s="17">
        <v>0</v>
      </c>
      <c r="AX132" s="18">
        <v>0</v>
      </c>
      <c r="AY132" s="18">
        <f t="shared" si="41"/>
        <v>0</v>
      </c>
      <c r="AZ132" s="51">
        <v>0</v>
      </c>
      <c r="BA132" s="17">
        <v>0</v>
      </c>
      <c r="BB132" s="18">
        <f t="shared" ref="BB132:BB159" si="53">SUM(BC132:BD132)</f>
        <v>59762.375340199993</v>
      </c>
      <c r="BC132" s="17">
        <v>0</v>
      </c>
      <c r="BD132" s="17">
        <v>59762.375340199993</v>
      </c>
      <c r="BE132" s="18">
        <f t="shared" si="42"/>
        <v>0</v>
      </c>
      <c r="BF132" s="51">
        <v>0</v>
      </c>
      <c r="BG132" s="46">
        <v>0</v>
      </c>
      <c r="BH132" s="46">
        <f t="shared" si="43"/>
        <v>0</v>
      </c>
      <c r="BI132" s="51">
        <v>0</v>
      </c>
      <c r="BJ132" s="51">
        <v>0</v>
      </c>
      <c r="BK132" s="46">
        <v>19836338.998705428</v>
      </c>
      <c r="BL132" s="46">
        <f t="shared" si="44"/>
        <v>0</v>
      </c>
      <c r="BM132" s="51">
        <v>0</v>
      </c>
      <c r="BN132" s="18">
        <v>66069046.019781649</v>
      </c>
      <c r="BO132" s="18">
        <v>114611822.99977565</v>
      </c>
      <c r="BP132" s="18">
        <v>0</v>
      </c>
      <c r="BQ132" s="18">
        <f t="shared" si="45"/>
        <v>200000000</v>
      </c>
      <c r="BR132" s="51">
        <v>200000000</v>
      </c>
      <c r="BS132" s="9">
        <f t="shared" si="46"/>
        <v>8404940043.2095985</v>
      </c>
      <c r="BT132" s="19">
        <f>SUM(C132,H132,AC132,AI132,AT132,)</f>
        <v>6175963233.5779276</v>
      </c>
      <c r="BU132" s="19">
        <f>SUM(C132,H132)</f>
        <v>564393917.1566</v>
      </c>
      <c r="BV132" s="19">
        <f>SUM(AC132,AI132,AT132)</f>
        <v>5611569316.4213276</v>
      </c>
      <c r="BW132" s="11">
        <f t="shared" si="47"/>
        <v>1521080074.653003</v>
      </c>
      <c r="BX132" s="20">
        <f>SUM(E132,K132)</f>
        <v>424850919.56655282</v>
      </c>
      <c r="BY132" s="20">
        <f>SUM(AD132,AM132,AU132,BB132,BK132)</f>
        <v>915548286.0668931</v>
      </c>
      <c r="BZ132" s="20">
        <f t="shared" si="48"/>
        <v>0</v>
      </c>
      <c r="CA132" s="12">
        <f t="shared" si="49"/>
        <v>707896734.97866797</v>
      </c>
      <c r="CB132" s="21">
        <f>SUM(N132,Z132:AB132)</f>
        <v>398452177.20951509</v>
      </c>
      <c r="CC132" s="21">
        <f>SUM(AE132,AF132,AQ132,AX132,BG132)</f>
        <v>109444557.76915284</v>
      </c>
      <c r="CD132" s="21">
        <f>SUM(BL132,AG132,AR132,AZ132,BH132,BQ132)</f>
        <v>200000000</v>
      </c>
      <c r="CE132" s="95">
        <f>Y132+BA132</f>
        <v>0</v>
      </c>
      <c r="CF132" s="1"/>
    </row>
    <row r="133" spans="1:84">
      <c r="A133" s="17">
        <v>771</v>
      </c>
      <c r="B133" s="17" t="s">
        <v>145</v>
      </c>
      <c r="C133" s="18">
        <f t="shared" ref="C133:C159" si="54">D133</f>
        <v>0</v>
      </c>
      <c r="D133" s="51">
        <v>0</v>
      </c>
      <c r="E133" s="18">
        <f t="shared" ref="E133:E159" si="55">SUM(F133:G133)</f>
        <v>0</v>
      </c>
      <c r="F133" s="17">
        <v>0</v>
      </c>
      <c r="G133" s="17">
        <v>0</v>
      </c>
      <c r="H133" s="18">
        <f t="shared" ref="H133:H159" si="56">SUM(I133:J133)</f>
        <v>447775019.35727</v>
      </c>
      <c r="I133" s="51">
        <v>447775019.35727</v>
      </c>
      <c r="J133" s="51">
        <v>0</v>
      </c>
      <c r="K133" s="18">
        <f t="shared" ref="K133:K159" si="57">SUM(L133:M133)</f>
        <v>434527745.84751213</v>
      </c>
      <c r="L133" s="17">
        <v>434527745.84751213</v>
      </c>
      <c r="M133" s="17">
        <v>0</v>
      </c>
      <c r="N133" s="18">
        <f t="shared" ref="N133:N159" si="58">SUM(O133,R133,U133)</f>
        <v>0</v>
      </c>
      <c r="O133" s="18">
        <f t="shared" ref="O133:O159" si="59">SUM(P133:Q133)</f>
        <v>0</v>
      </c>
      <c r="P133" s="17">
        <v>0</v>
      </c>
      <c r="Q133" s="17">
        <v>0</v>
      </c>
      <c r="R133" s="18">
        <f t="shared" ref="R133:R159" si="60">SUM(S133:T133)</f>
        <v>0</v>
      </c>
      <c r="S133" s="17">
        <v>0</v>
      </c>
      <c r="T133" s="17">
        <v>0</v>
      </c>
      <c r="U133" s="18">
        <f t="shared" ref="U133:U159" si="61">SUM(V133:W133)</f>
        <v>0</v>
      </c>
      <c r="V133" s="17">
        <v>0</v>
      </c>
      <c r="W133" s="17">
        <v>0</v>
      </c>
      <c r="X133" s="18">
        <f t="shared" ref="X133:X159" si="62">SUM(Y133:AB133)</f>
        <v>8147649192.6677198</v>
      </c>
      <c r="Y133" s="17">
        <v>8147649192.6677198</v>
      </c>
      <c r="Z133" s="17">
        <v>0</v>
      </c>
      <c r="AA133" s="17">
        <v>0</v>
      </c>
      <c r="AB133" s="17">
        <v>0</v>
      </c>
      <c r="AC133" s="18">
        <v>24999999.999976017</v>
      </c>
      <c r="AD133" s="18">
        <v>17312729.548367102</v>
      </c>
      <c r="AE133" s="18">
        <v>0</v>
      </c>
      <c r="AF133" s="18">
        <v>0</v>
      </c>
      <c r="AG133" s="46">
        <f t="shared" ref="AG133:AG159" si="63">AH133</f>
        <v>0</v>
      </c>
      <c r="AH133" s="51">
        <v>0</v>
      </c>
      <c r="AI133" s="18">
        <f t="shared" si="52"/>
        <v>3661762714.1348848</v>
      </c>
      <c r="AJ133" s="51">
        <v>2166016612.8608532</v>
      </c>
      <c r="AK133" s="51">
        <v>1141876337.2777379</v>
      </c>
      <c r="AL133" s="51">
        <v>353869763.99629408</v>
      </c>
      <c r="AM133" s="18">
        <f t="shared" ref="AM133:AM159" si="64">SUM(AN133:AP133)</f>
        <v>1398135473</v>
      </c>
      <c r="AN133" s="17">
        <v>163152473</v>
      </c>
      <c r="AO133" s="17">
        <v>1234983000</v>
      </c>
      <c r="AP133" s="17">
        <v>0</v>
      </c>
      <c r="AQ133" s="18">
        <v>109721879.49243766</v>
      </c>
      <c r="AR133" s="18">
        <f t="shared" ref="AR133:AR159" si="65">AS133</f>
        <v>100000000</v>
      </c>
      <c r="AS133" s="51">
        <v>100000000</v>
      </c>
      <c r="AT133" s="46">
        <v>312528997.19950998</v>
      </c>
      <c r="AU133" s="18">
        <f t="shared" ref="AU133:AU159" si="66">SUM(AV133:AW133)</f>
        <v>83807335.873788089</v>
      </c>
      <c r="AV133" s="17">
        <v>83807335.873788089</v>
      </c>
      <c r="AW133" s="17">
        <v>0</v>
      </c>
      <c r="AX133" s="18">
        <v>0</v>
      </c>
      <c r="AY133" s="18">
        <f t="shared" ref="AY133:AY159" si="67">BA133+AZ133</f>
        <v>0</v>
      </c>
      <c r="AZ133" s="51">
        <v>0</v>
      </c>
      <c r="BA133" s="17">
        <v>0</v>
      </c>
      <c r="BB133" s="18">
        <f t="shared" si="53"/>
        <v>41813.24482</v>
      </c>
      <c r="BC133" s="17">
        <v>0</v>
      </c>
      <c r="BD133" s="17">
        <v>41813.24482</v>
      </c>
      <c r="BE133" s="18">
        <f t="shared" ref="BE133:BE159" si="68">BF133</f>
        <v>0</v>
      </c>
      <c r="BF133" s="51">
        <v>0</v>
      </c>
      <c r="BG133" s="46">
        <v>0</v>
      </c>
      <c r="BH133" s="46">
        <f t="shared" ref="BH133:BH159" si="69">BJ133+BI133</f>
        <v>0</v>
      </c>
      <c r="BI133" s="51">
        <v>0</v>
      </c>
      <c r="BJ133" s="51">
        <v>0</v>
      </c>
      <c r="BK133" s="46">
        <v>34421549.312009603</v>
      </c>
      <c r="BL133" s="46">
        <f t="shared" ref="BL133:BL159" si="70">BM133</f>
        <v>0</v>
      </c>
      <c r="BM133" s="51">
        <v>0</v>
      </c>
      <c r="BN133" s="18">
        <v>101136260.33154391</v>
      </c>
      <c r="BO133" s="18">
        <v>128881889.00006485</v>
      </c>
      <c r="BP133" s="18">
        <v>0</v>
      </c>
      <c r="BQ133" s="18">
        <f t="shared" ref="BQ133:BQ159" si="71">BR133</f>
        <v>0</v>
      </c>
      <c r="BR133" s="51">
        <v>0</v>
      </c>
      <c r="BS133" s="9">
        <f t="shared" ref="BS133:BS159" si="72">SUM(BT133,BW133,CA133,CE133)</f>
        <v>15002702599.009903</v>
      </c>
      <c r="BT133" s="19">
        <f>SUM(C133,H133,AC133,AI133,AT133,)</f>
        <v>4447066730.6916409</v>
      </c>
      <c r="BU133" s="19">
        <f>SUM(C133,H133)</f>
        <v>447775019.35727</v>
      </c>
      <c r="BV133" s="19">
        <f>SUM(AC133,AI133,AT133)</f>
        <v>3999291711.3343711</v>
      </c>
      <c r="BW133" s="11">
        <f t="shared" ref="BW133:BW159" si="73">SUM(E133,K133,AD133,AM133,AU133,BE133,BB133,BK133,BN133:BP133)</f>
        <v>2198264796.1581059</v>
      </c>
      <c r="BX133" s="20">
        <f>SUM(E133,K133)</f>
        <v>434527745.84751213</v>
      </c>
      <c r="BY133" s="20">
        <f>SUM(AD133,AM133,AU133,BB133,BK133)</f>
        <v>1533718900.9789848</v>
      </c>
      <c r="BZ133" s="20">
        <f t="shared" ref="BZ133:BZ159" si="74">SUM(BE133)</f>
        <v>0</v>
      </c>
      <c r="CA133" s="12">
        <f t="shared" ref="CA133:CA159" si="75">SUM(CB133:CD133)</f>
        <v>209721879.49243766</v>
      </c>
      <c r="CB133" s="21">
        <f>SUM(N133,Z133:AB133)</f>
        <v>0</v>
      </c>
      <c r="CC133" s="21">
        <f>SUM(AE133,AF133,AQ133,AX133,BG133)</f>
        <v>109721879.49243766</v>
      </c>
      <c r="CD133" s="21">
        <f>SUM(BL133,AG133,AR133,AZ133,BH133,BQ133)</f>
        <v>100000000</v>
      </c>
      <c r="CE133" s="95">
        <f>Y133+BA133</f>
        <v>8147649192.6677198</v>
      </c>
      <c r="CF133" s="1"/>
    </row>
    <row r="134" spans="1:84">
      <c r="A134" s="17">
        <v>772</v>
      </c>
      <c r="B134" s="17" t="s">
        <v>146</v>
      </c>
      <c r="C134" s="18">
        <f t="shared" si="54"/>
        <v>0</v>
      </c>
      <c r="D134" s="51">
        <v>0</v>
      </c>
      <c r="E134" s="18">
        <f t="shared" si="55"/>
        <v>0</v>
      </c>
      <c r="F134" s="17">
        <v>0</v>
      </c>
      <c r="G134" s="17">
        <v>0</v>
      </c>
      <c r="H134" s="18">
        <f t="shared" si="56"/>
        <v>586000864.79653001</v>
      </c>
      <c r="I134" s="51">
        <v>586000864.79653001</v>
      </c>
      <c r="J134" s="51">
        <v>0</v>
      </c>
      <c r="K134" s="18">
        <f t="shared" si="57"/>
        <v>675402086.21587431</v>
      </c>
      <c r="L134" s="17">
        <v>675402086.21587431</v>
      </c>
      <c r="M134" s="17">
        <v>0</v>
      </c>
      <c r="N134" s="18">
        <f t="shared" si="58"/>
        <v>0</v>
      </c>
      <c r="O134" s="18">
        <f t="shared" si="59"/>
        <v>0</v>
      </c>
      <c r="P134" s="17">
        <v>0</v>
      </c>
      <c r="Q134" s="17">
        <v>0</v>
      </c>
      <c r="R134" s="18">
        <f t="shared" si="60"/>
        <v>0</v>
      </c>
      <c r="S134" s="17">
        <v>0</v>
      </c>
      <c r="T134" s="17">
        <v>0</v>
      </c>
      <c r="U134" s="18">
        <f t="shared" si="61"/>
        <v>0</v>
      </c>
      <c r="V134" s="17">
        <v>0</v>
      </c>
      <c r="W134" s="17">
        <v>0</v>
      </c>
      <c r="X134" s="18">
        <f t="shared" si="62"/>
        <v>597746524.34096885</v>
      </c>
      <c r="Y134" s="17">
        <v>0</v>
      </c>
      <c r="Z134" s="17">
        <v>331125154.91115499</v>
      </c>
      <c r="AA134" s="17">
        <v>266621369.42981392</v>
      </c>
      <c r="AB134" s="17">
        <v>0</v>
      </c>
      <c r="AC134" s="18">
        <v>24999999.999976017</v>
      </c>
      <c r="AD134" s="18">
        <v>24534670.873484828</v>
      </c>
      <c r="AE134" s="18">
        <v>0</v>
      </c>
      <c r="AF134" s="18">
        <v>0</v>
      </c>
      <c r="AG134" s="46">
        <f t="shared" si="63"/>
        <v>0</v>
      </c>
      <c r="AH134" s="51">
        <v>0</v>
      </c>
      <c r="AI134" s="18">
        <f t="shared" si="52"/>
        <v>5070562075.2120333</v>
      </c>
      <c r="AJ134" s="51">
        <v>3182564035.457335</v>
      </c>
      <c r="AK134" s="51">
        <v>1887998039.7546983</v>
      </c>
      <c r="AL134" s="51">
        <v>0</v>
      </c>
      <c r="AM134" s="18">
        <f t="shared" si="64"/>
        <v>752754400</v>
      </c>
      <c r="AN134" s="17">
        <v>217842400</v>
      </c>
      <c r="AO134" s="17">
        <v>534912000</v>
      </c>
      <c r="AP134" s="17">
        <v>0</v>
      </c>
      <c r="AQ134" s="18">
        <v>149185167.27511969</v>
      </c>
      <c r="AR134" s="18">
        <f t="shared" si="65"/>
        <v>0</v>
      </c>
      <c r="AS134" s="51">
        <v>0</v>
      </c>
      <c r="AT134" s="46">
        <v>623169973.43830001</v>
      </c>
      <c r="AU134" s="18">
        <f t="shared" si="66"/>
        <v>111050896.75506094</v>
      </c>
      <c r="AV134" s="17">
        <v>111050896.75506094</v>
      </c>
      <c r="AW134" s="17">
        <v>0</v>
      </c>
      <c r="AX134" s="18">
        <v>0</v>
      </c>
      <c r="AY134" s="18">
        <f t="shared" si="67"/>
        <v>0</v>
      </c>
      <c r="AZ134" s="51">
        <v>0</v>
      </c>
      <c r="BA134" s="17">
        <v>0</v>
      </c>
      <c r="BB134" s="18">
        <f t="shared" si="53"/>
        <v>149070.69051400002</v>
      </c>
      <c r="BC134" s="17">
        <v>0</v>
      </c>
      <c r="BD134" s="17">
        <v>149070.69051400002</v>
      </c>
      <c r="BE134" s="18">
        <f t="shared" si="68"/>
        <v>0</v>
      </c>
      <c r="BF134" s="51">
        <v>0</v>
      </c>
      <c r="BG134" s="46">
        <v>0</v>
      </c>
      <c r="BH134" s="46">
        <f t="shared" si="69"/>
        <v>0</v>
      </c>
      <c r="BI134" s="51">
        <v>0</v>
      </c>
      <c r="BJ134" s="51">
        <v>0</v>
      </c>
      <c r="BK134" s="46">
        <v>20250594.52975985</v>
      </c>
      <c r="BL134" s="46">
        <f t="shared" si="70"/>
        <v>0</v>
      </c>
      <c r="BM134" s="51">
        <v>0</v>
      </c>
      <c r="BN134" s="18">
        <v>39558639.88008032</v>
      </c>
      <c r="BO134" s="18">
        <v>103627942.99997485</v>
      </c>
      <c r="BP134" s="18">
        <v>103425556.75675435</v>
      </c>
      <c r="BQ134" s="18">
        <f t="shared" si="71"/>
        <v>0</v>
      </c>
      <c r="BR134" s="51">
        <v>0</v>
      </c>
      <c r="BS134" s="9">
        <f t="shared" si="72"/>
        <v>8882418463.764431</v>
      </c>
      <c r="BT134" s="19">
        <f>SUM(C134,H134,AC134,AI134,AT134,)</f>
        <v>6304732913.4468393</v>
      </c>
      <c r="BU134" s="19">
        <f>SUM(C134,H134)</f>
        <v>586000864.79653001</v>
      </c>
      <c r="BV134" s="19">
        <f>SUM(AC134,AI134,AT134)</f>
        <v>5718732048.6503096</v>
      </c>
      <c r="BW134" s="11">
        <f t="shared" si="73"/>
        <v>1830753858.7015038</v>
      </c>
      <c r="BX134" s="20">
        <f>SUM(E134,K134)</f>
        <v>675402086.21587431</v>
      </c>
      <c r="BY134" s="20">
        <f>SUM(AD134,AM134,AU134,BB134,BK134)</f>
        <v>908739632.84881961</v>
      </c>
      <c r="BZ134" s="20">
        <f t="shared" si="74"/>
        <v>0</v>
      </c>
      <c r="CA134" s="12">
        <f t="shared" si="75"/>
        <v>746931691.61608851</v>
      </c>
      <c r="CB134" s="21">
        <f>SUM(N134,Z134:AB134)</f>
        <v>597746524.34096885</v>
      </c>
      <c r="CC134" s="21">
        <f>SUM(AE134,AF134,AQ134,AX134,BG134)</f>
        <v>149185167.27511969</v>
      </c>
      <c r="CD134" s="21">
        <f>SUM(BL134,AG134,AR134,AZ134,BH134,BQ134)</f>
        <v>0</v>
      </c>
      <c r="CE134" s="95">
        <f>Y134+BA134</f>
        <v>0</v>
      </c>
      <c r="CF134" s="1"/>
    </row>
    <row r="135" spans="1:84">
      <c r="A135" s="17">
        <v>773</v>
      </c>
      <c r="B135" s="17" t="s">
        <v>147</v>
      </c>
      <c r="C135" s="18">
        <f t="shared" si="54"/>
        <v>0</v>
      </c>
      <c r="D135" s="51">
        <v>0</v>
      </c>
      <c r="E135" s="18">
        <f t="shared" si="55"/>
        <v>0</v>
      </c>
      <c r="F135" s="17">
        <v>0</v>
      </c>
      <c r="G135" s="17">
        <v>0</v>
      </c>
      <c r="H135" s="18">
        <f t="shared" si="56"/>
        <v>645533757.99764001</v>
      </c>
      <c r="I135" s="51">
        <v>645533757.99764001</v>
      </c>
      <c r="J135" s="51">
        <v>0</v>
      </c>
      <c r="K135" s="18">
        <f t="shared" si="57"/>
        <v>329926988.7255156</v>
      </c>
      <c r="L135" s="17">
        <v>329926988.7255156</v>
      </c>
      <c r="M135" s="17">
        <v>0</v>
      </c>
      <c r="N135" s="18">
        <f t="shared" si="58"/>
        <v>0</v>
      </c>
      <c r="O135" s="18">
        <f t="shared" si="59"/>
        <v>0</v>
      </c>
      <c r="P135" s="17">
        <v>0</v>
      </c>
      <c r="Q135" s="17">
        <v>0</v>
      </c>
      <c r="R135" s="18">
        <f t="shared" si="60"/>
        <v>0</v>
      </c>
      <c r="S135" s="17">
        <v>0</v>
      </c>
      <c r="T135" s="17">
        <v>0</v>
      </c>
      <c r="U135" s="18">
        <f t="shared" si="61"/>
        <v>0</v>
      </c>
      <c r="V135" s="17">
        <v>0</v>
      </c>
      <c r="W135" s="17">
        <v>0</v>
      </c>
      <c r="X135" s="18">
        <f t="shared" si="62"/>
        <v>246474913.8309893</v>
      </c>
      <c r="Y135" s="17">
        <v>0</v>
      </c>
      <c r="Z135" s="17">
        <v>137925769.11975524</v>
      </c>
      <c r="AA135" s="17">
        <v>108549144.71123408</v>
      </c>
      <c r="AB135" s="17">
        <v>0</v>
      </c>
      <c r="AC135" s="18">
        <v>24999999.999976017</v>
      </c>
      <c r="AD135" s="18">
        <v>11876473.097148081</v>
      </c>
      <c r="AE135" s="18">
        <v>0</v>
      </c>
      <c r="AF135" s="18">
        <v>0</v>
      </c>
      <c r="AG135" s="46">
        <f t="shared" si="63"/>
        <v>0</v>
      </c>
      <c r="AH135" s="51">
        <v>0</v>
      </c>
      <c r="AI135" s="18">
        <f t="shared" si="52"/>
        <v>1702979987.4193611</v>
      </c>
      <c r="AJ135" s="51">
        <v>1196119422.4205468</v>
      </c>
      <c r="AK135" s="51">
        <v>506860564.99881446</v>
      </c>
      <c r="AL135" s="51">
        <v>0</v>
      </c>
      <c r="AM135" s="18">
        <f t="shared" si="64"/>
        <v>1102761777</v>
      </c>
      <c r="AN135" s="17">
        <v>73221777</v>
      </c>
      <c r="AO135" s="17">
        <v>1029540000</v>
      </c>
      <c r="AP135" s="17">
        <v>0</v>
      </c>
      <c r="AQ135" s="18">
        <v>78825318.331162021</v>
      </c>
      <c r="AR135" s="18">
        <f t="shared" si="65"/>
        <v>0</v>
      </c>
      <c r="AS135" s="51">
        <v>0</v>
      </c>
      <c r="AT135" s="46">
        <v>235844600.87918001</v>
      </c>
      <c r="AU135" s="18">
        <f t="shared" si="66"/>
        <v>58576628.774226978</v>
      </c>
      <c r="AV135" s="17">
        <v>58576628.774226978</v>
      </c>
      <c r="AW135" s="17">
        <v>0</v>
      </c>
      <c r="AX135" s="18">
        <v>0</v>
      </c>
      <c r="AY135" s="18">
        <f t="shared" si="67"/>
        <v>0</v>
      </c>
      <c r="AZ135" s="51">
        <v>0</v>
      </c>
      <c r="BA135" s="17">
        <v>0</v>
      </c>
      <c r="BB135" s="18">
        <f t="shared" si="53"/>
        <v>41272.347240799994</v>
      </c>
      <c r="BC135" s="17">
        <v>0</v>
      </c>
      <c r="BD135" s="17">
        <v>41272.347240799994</v>
      </c>
      <c r="BE135" s="18">
        <f t="shared" si="68"/>
        <v>0</v>
      </c>
      <c r="BF135" s="51">
        <v>0</v>
      </c>
      <c r="BG135" s="46">
        <v>0</v>
      </c>
      <c r="BH135" s="46">
        <f t="shared" si="69"/>
        <v>0</v>
      </c>
      <c r="BI135" s="51">
        <v>0</v>
      </c>
      <c r="BJ135" s="51">
        <v>0</v>
      </c>
      <c r="BK135" s="46">
        <v>10229982.721906543</v>
      </c>
      <c r="BL135" s="46">
        <f t="shared" si="70"/>
        <v>0</v>
      </c>
      <c r="BM135" s="51">
        <v>0</v>
      </c>
      <c r="BN135" s="18">
        <v>10783377.441028684</v>
      </c>
      <c r="BO135" s="18">
        <v>62868821.000220962</v>
      </c>
      <c r="BP135" s="18">
        <v>0</v>
      </c>
      <c r="BQ135" s="18">
        <f t="shared" si="71"/>
        <v>0</v>
      </c>
      <c r="BR135" s="51">
        <v>0</v>
      </c>
      <c r="BS135" s="9">
        <f t="shared" si="72"/>
        <v>4521723899.5655956</v>
      </c>
      <c r="BT135" s="19">
        <f>SUM(C135,H135,AC135,AI135,AT135,)</f>
        <v>2609358346.2961569</v>
      </c>
      <c r="BU135" s="19">
        <f>SUM(C135,H135)</f>
        <v>645533757.99764001</v>
      </c>
      <c r="BV135" s="19">
        <f>SUM(AC135,AI135,AT135)</f>
        <v>1963824588.298517</v>
      </c>
      <c r="BW135" s="11">
        <f t="shared" si="73"/>
        <v>1587065321.1072876</v>
      </c>
      <c r="BX135" s="20">
        <f>SUM(E135,K135)</f>
        <v>329926988.7255156</v>
      </c>
      <c r="BY135" s="20">
        <f>SUM(AD135,AM135,AU135,BB135,BK135)</f>
        <v>1183486133.9405222</v>
      </c>
      <c r="BZ135" s="20">
        <f t="shared" si="74"/>
        <v>0</v>
      </c>
      <c r="CA135" s="12">
        <f t="shared" si="75"/>
        <v>325300232.16215134</v>
      </c>
      <c r="CB135" s="21">
        <f>SUM(N135,Z135:AB135)</f>
        <v>246474913.8309893</v>
      </c>
      <c r="CC135" s="21">
        <f>SUM(AE135,AF135,AQ135,AX135,BG135)</f>
        <v>78825318.331162021</v>
      </c>
      <c r="CD135" s="21">
        <f>SUM(BL135,AG135,AR135,AZ135,BH135,BQ135)</f>
        <v>0</v>
      </c>
      <c r="CE135" s="95">
        <f>Y135+BA135</f>
        <v>0</v>
      </c>
      <c r="CF135" s="1"/>
    </row>
    <row r="136" spans="1:84">
      <c r="A136" s="17">
        <v>774</v>
      </c>
      <c r="B136" s="17" t="s">
        <v>148</v>
      </c>
      <c r="C136" s="18">
        <f t="shared" si="54"/>
        <v>0</v>
      </c>
      <c r="D136" s="51">
        <v>0</v>
      </c>
      <c r="E136" s="18">
        <f t="shared" si="55"/>
        <v>0</v>
      </c>
      <c r="F136" s="17">
        <v>0</v>
      </c>
      <c r="G136" s="17">
        <v>0</v>
      </c>
      <c r="H136" s="18">
        <f t="shared" si="56"/>
        <v>521657018.03678</v>
      </c>
      <c r="I136" s="51">
        <v>521657018.03678</v>
      </c>
      <c r="J136" s="51">
        <v>0</v>
      </c>
      <c r="K136" s="18">
        <f t="shared" si="57"/>
        <v>388291006.56834441</v>
      </c>
      <c r="L136" s="17">
        <v>388291006.56834441</v>
      </c>
      <c r="M136" s="17">
        <v>0</v>
      </c>
      <c r="N136" s="18">
        <f t="shared" si="58"/>
        <v>0</v>
      </c>
      <c r="O136" s="18">
        <f t="shared" si="59"/>
        <v>0</v>
      </c>
      <c r="P136" s="17">
        <v>0</v>
      </c>
      <c r="Q136" s="17">
        <v>0</v>
      </c>
      <c r="R136" s="18">
        <f t="shared" si="60"/>
        <v>0</v>
      </c>
      <c r="S136" s="17">
        <v>0</v>
      </c>
      <c r="T136" s="17">
        <v>0</v>
      </c>
      <c r="U136" s="18">
        <f t="shared" si="61"/>
        <v>0</v>
      </c>
      <c r="V136" s="17">
        <v>0</v>
      </c>
      <c r="W136" s="17">
        <v>0</v>
      </c>
      <c r="X136" s="18">
        <f t="shared" si="62"/>
        <v>434946144.98483223</v>
      </c>
      <c r="Y136" s="17">
        <v>0</v>
      </c>
      <c r="Z136" s="17">
        <v>223344004.65002573</v>
      </c>
      <c r="AA136" s="17">
        <v>211602140.3348065</v>
      </c>
      <c r="AB136" s="17">
        <v>0</v>
      </c>
      <c r="AC136" s="18">
        <v>64460723.919549562</v>
      </c>
      <c r="AD136" s="18">
        <v>16259680.752180085</v>
      </c>
      <c r="AE136" s="18">
        <v>0</v>
      </c>
      <c r="AF136" s="18">
        <v>0</v>
      </c>
      <c r="AG136" s="46">
        <f t="shared" si="63"/>
        <v>0</v>
      </c>
      <c r="AH136" s="51">
        <v>0</v>
      </c>
      <c r="AI136" s="18">
        <f t="shared" si="52"/>
        <v>3659548874.0901279</v>
      </c>
      <c r="AJ136" s="51">
        <v>2403476477.2143316</v>
      </c>
      <c r="AK136" s="51">
        <v>1099828280.8772027</v>
      </c>
      <c r="AL136" s="51">
        <v>156244115.9985933</v>
      </c>
      <c r="AM136" s="18">
        <f t="shared" si="64"/>
        <v>1054200816</v>
      </c>
      <c r="AN136" s="17">
        <v>167556816</v>
      </c>
      <c r="AO136" s="17">
        <v>886644000</v>
      </c>
      <c r="AP136" s="17">
        <v>0</v>
      </c>
      <c r="AQ136" s="18">
        <v>104695026.39926875</v>
      </c>
      <c r="AR136" s="18">
        <f t="shared" si="65"/>
        <v>0</v>
      </c>
      <c r="AS136" s="51">
        <v>0</v>
      </c>
      <c r="AT136" s="46">
        <v>304024823.75905001</v>
      </c>
      <c r="AU136" s="18">
        <f t="shared" si="66"/>
        <v>79594859.674438581</v>
      </c>
      <c r="AV136" s="17">
        <v>79594859.674438581</v>
      </c>
      <c r="AW136" s="17">
        <v>0</v>
      </c>
      <c r="AX136" s="18">
        <v>0</v>
      </c>
      <c r="AY136" s="18">
        <f t="shared" si="67"/>
        <v>0</v>
      </c>
      <c r="AZ136" s="51">
        <v>0</v>
      </c>
      <c r="BA136" s="17">
        <v>0</v>
      </c>
      <c r="BB136" s="18">
        <f t="shared" si="53"/>
        <v>29441.781003800003</v>
      </c>
      <c r="BC136" s="17">
        <v>0</v>
      </c>
      <c r="BD136" s="17">
        <v>29441.781003800003</v>
      </c>
      <c r="BE136" s="18">
        <f t="shared" si="68"/>
        <v>0</v>
      </c>
      <c r="BF136" s="51">
        <v>0</v>
      </c>
      <c r="BG136" s="46">
        <v>0</v>
      </c>
      <c r="BH136" s="46">
        <f t="shared" si="69"/>
        <v>0</v>
      </c>
      <c r="BI136" s="51">
        <v>0</v>
      </c>
      <c r="BJ136" s="51">
        <v>0</v>
      </c>
      <c r="BK136" s="46">
        <v>28058273.337181132</v>
      </c>
      <c r="BL136" s="46">
        <f t="shared" si="70"/>
        <v>0</v>
      </c>
      <c r="BM136" s="51">
        <v>0</v>
      </c>
      <c r="BN136" s="18">
        <v>26402540.671501298</v>
      </c>
      <c r="BO136" s="18">
        <v>142740098.00017741</v>
      </c>
      <c r="BP136" s="18">
        <v>245758760.55064675</v>
      </c>
      <c r="BQ136" s="18">
        <f t="shared" si="71"/>
        <v>0</v>
      </c>
      <c r="BR136" s="51">
        <v>0</v>
      </c>
      <c r="BS136" s="9">
        <f t="shared" si="72"/>
        <v>7070668088.5250816</v>
      </c>
      <c r="BT136" s="19">
        <f>SUM(C136,H136,AC136,AI136,AT136,)</f>
        <v>4549691439.8055077</v>
      </c>
      <c r="BU136" s="19">
        <f>SUM(C136,H136)</f>
        <v>521657018.03678</v>
      </c>
      <c r="BV136" s="19">
        <f>SUM(AC136,AI136,AT136)</f>
        <v>4028034421.7687273</v>
      </c>
      <c r="BW136" s="11">
        <f t="shared" si="73"/>
        <v>1981335477.3354733</v>
      </c>
      <c r="BX136" s="20">
        <f>SUM(E136,K136)</f>
        <v>388291006.56834441</v>
      </c>
      <c r="BY136" s="20">
        <f>SUM(AD136,AM136,AU136,BB136,BK136)</f>
        <v>1178143071.5448034</v>
      </c>
      <c r="BZ136" s="20">
        <f t="shared" si="74"/>
        <v>0</v>
      </c>
      <c r="CA136" s="12">
        <f t="shared" si="75"/>
        <v>539641171.38410091</v>
      </c>
      <c r="CB136" s="21">
        <f>SUM(N136,Z136:AB136)</f>
        <v>434946144.98483223</v>
      </c>
      <c r="CC136" s="21">
        <f>SUM(AE136,AF136,AQ136,AX136,BG136)</f>
        <v>104695026.39926875</v>
      </c>
      <c r="CD136" s="21">
        <f>SUM(BL136,AG136,AR136,AZ136,BH136,BQ136)</f>
        <v>0</v>
      </c>
      <c r="CE136" s="95">
        <f>Y136+BA136</f>
        <v>0</v>
      </c>
      <c r="CF136" s="1"/>
    </row>
    <row r="137" spans="1:84">
      <c r="A137" s="17">
        <v>775</v>
      </c>
      <c r="B137" s="17" t="s">
        <v>149</v>
      </c>
      <c r="C137" s="18">
        <f t="shared" si="54"/>
        <v>0</v>
      </c>
      <c r="D137" s="51">
        <v>0</v>
      </c>
      <c r="E137" s="18">
        <f t="shared" si="55"/>
        <v>0</v>
      </c>
      <c r="F137" s="17">
        <v>0</v>
      </c>
      <c r="G137" s="17">
        <v>0</v>
      </c>
      <c r="H137" s="18">
        <f t="shared" si="56"/>
        <v>371910311.15785003</v>
      </c>
      <c r="I137" s="51">
        <v>371910311.15785003</v>
      </c>
      <c r="J137" s="51">
        <v>0</v>
      </c>
      <c r="K137" s="18">
        <f t="shared" si="57"/>
        <v>186473390.1752238</v>
      </c>
      <c r="L137" s="17">
        <v>186473390.1752238</v>
      </c>
      <c r="M137" s="17">
        <v>0</v>
      </c>
      <c r="N137" s="18">
        <f t="shared" si="58"/>
        <v>0</v>
      </c>
      <c r="O137" s="18">
        <f t="shared" si="59"/>
        <v>0</v>
      </c>
      <c r="P137" s="17">
        <v>0</v>
      </c>
      <c r="Q137" s="17">
        <v>0</v>
      </c>
      <c r="R137" s="18">
        <f t="shared" si="60"/>
        <v>0</v>
      </c>
      <c r="S137" s="17">
        <v>0</v>
      </c>
      <c r="T137" s="17">
        <v>0</v>
      </c>
      <c r="U137" s="18">
        <f t="shared" si="61"/>
        <v>0</v>
      </c>
      <c r="V137" s="17">
        <v>0</v>
      </c>
      <c r="W137" s="17">
        <v>0</v>
      </c>
      <c r="X137" s="18">
        <f t="shared" si="62"/>
        <v>154453709.790465</v>
      </c>
      <c r="Y137" s="17">
        <v>0</v>
      </c>
      <c r="Z137" s="17">
        <v>78193636.089467347</v>
      </c>
      <c r="AA137" s="17">
        <v>76260073.700997636</v>
      </c>
      <c r="AB137" s="17">
        <v>0</v>
      </c>
      <c r="AC137" s="18">
        <v>24999999.999976017</v>
      </c>
      <c r="AD137" s="18">
        <v>7796842.0848001447</v>
      </c>
      <c r="AE137" s="18">
        <v>0</v>
      </c>
      <c r="AF137" s="18">
        <v>0</v>
      </c>
      <c r="AG137" s="46">
        <f t="shared" si="63"/>
        <v>0</v>
      </c>
      <c r="AH137" s="51">
        <v>0</v>
      </c>
      <c r="AI137" s="18">
        <f t="shared" si="52"/>
        <v>637834994.09568954</v>
      </c>
      <c r="AJ137" s="51">
        <v>417024000.89575422</v>
      </c>
      <c r="AK137" s="51">
        <v>220810993.19993538</v>
      </c>
      <c r="AL137" s="51">
        <v>0</v>
      </c>
      <c r="AM137" s="18">
        <f t="shared" si="64"/>
        <v>228594452</v>
      </c>
      <c r="AN137" s="17">
        <v>42102452</v>
      </c>
      <c r="AO137" s="17">
        <v>186492000</v>
      </c>
      <c r="AP137" s="17">
        <v>0</v>
      </c>
      <c r="AQ137" s="18">
        <v>53427148.754828818</v>
      </c>
      <c r="AR137" s="18">
        <f t="shared" si="65"/>
        <v>0</v>
      </c>
      <c r="AS137" s="51">
        <v>0</v>
      </c>
      <c r="AT137" s="46">
        <v>245532124.31922999</v>
      </c>
      <c r="AU137" s="18">
        <f t="shared" si="66"/>
        <v>43322409.792281196</v>
      </c>
      <c r="AV137" s="17">
        <v>43322409.792281196</v>
      </c>
      <c r="AW137" s="17">
        <v>0</v>
      </c>
      <c r="AX137" s="18">
        <v>0</v>
      </c>
      <c r="AY137" s="18">
        <f t="shared" si="67"/>
        <v>0</v>
      </c>
      <c r="AZ137" s="51">
        <v>0</v>
      </c>
      <c r="BA137" s="17">
        <v>0</v>
      </c>
      <c r="BB137" s="18">
        <f t="shared" si="53"/>
        <v>16647.1811796</v>
      </c>
      <c r="BC137" s="17">
        <v>0</v>
      </c>
      <c r="BD137" s="17">
        <v>16647.1811796</v>
      </c>
      <c r="BE137" s="18">
        <f t="shared" si="68"/>
        <v>0</v>
      </c>
      <c r="BF137" s="51">
        <v>0</v>
      </c>
      <c r="BG137" s="46">
        <v>0</v>
      </c>
      <c r="BH137" s="46">
        <f t="shared" si="69"/>
        <v>0</v>
      </c>
      <c r="BI137" s="51">
        <v>0</v>
      </c>
      <c r="BJ137" s="51">
        <v>0</v>
      </c>
      <c r="BK137" s="46">
        <v>6943290.1564422036</v>
      </c>
      <c r="BL137" s="46">
        <f t="shared" si="70"/>
        <v>0</v>
      </c>
      <c r="BM137" s="51">
        <v>0</v>
      </c>
      <c r="BN137" s="18">
        <v>19392254.492058784</v>
      </c>
      <c r="BO137" s="18">
        <v>25534295.000087675</v>
      </c>
      <c r="BP137" s="18">
        <v>8640000.2302093636</v>
      </c>
      <c r="BQ137" s="18">
        <f t="shared" si="71"/>
        <v>500000000</v>
      </c>
      <c r="BR137" s="51">
        <v>500000000</v>
      </c>
      <c r="BS137" s="9">
        <f t="shared" si="72"/>
        <v>2514871869.2303219</v>
      </c>
      <c r="BT137" s="19">
        <f>SUM(C137,H137,AC137,AI137,AT137,)</f>
        <v>1280277429.5727456</v>
      </c>
      <c r="BU137" s="19">
        <f>SUM(C137,H137)</f>
        <v>371910311.15785003</v>
      </c>
      <c r="BV137" s="19">
        <f>SUM(AC137,AI137,AT137)</f>
        <v>908367118.41489553</v>
      </c>
      <c r="BW137" s="11">
        <f t="shared" si="73"/>
        <v>526713581.11228281</v>
      </c>
      <c r="BX137" s="20">
        <f>SUM(E137,K137)</f>
        <v>186473390.1752238</v>
      </c>
      <c r="BY137" s="20">
        <f>SUM(AD137,AM137,AU137,BB137,BK137)</f>
        <v>286673641.21470314</v>
      </c>
      <c r="BZ137" s="20">
        <f t="shared" si="74"/>
        <v>0</v>
      </c>
      <c r="CA137" s="12">
        <f t="shared" si="75"/>
        <v>707880858.54529381</v>
      </c>
      <c r="CB137" s="21">
        <f>SUM(N137,Z137:AB137)</f>
        <v>154453709.790465</v>
      </c>
      <c r="CC137" s="21">
        <f>SUM(AE137,AF137,AQ137,AX137,BG137)</f>
        <v>53427148.754828818</v>
      </c>
      <c r="CD137" s="21">
        <f>SUM(BL137,AG137,AR137,AZ137,BH137,BQ137)</f>
        <v>500000000</v>
      </c>
      <c r="CE137" s="95">
        <f>Y137+BA137</f>
        <v>0</v>
      </c>
      <c r="CF137" s="1"/>
    </row>
    <row r="138" spans="1:84">
      <c r="A138" s="17">
        <v>776</v>
      </c>
      <c r="B138" s="17" t="s">
        <v>150</v>
      </c>
      <c r="C138" s="18">
        <f t="shared" si="54"/>
        <v>0</v>
      </c>
      <c r="D138" s="51">
        <v>0</v>
      </c>
      <c r="E138" s="18">
        <f t="shared" si="55"/>
        <v>0</v>
      </c>
      <c r="F138" s="17">
        <v>0</v>
      </c>
      <c r="G138" s="17">
        <v>0</v>
      </c>
      <c r="H138" s="18">
        <f t="shared" si="56"/>
        <v>459033643.07729</v>
      </c>
      <c r="I138" s="51">
        <v>459033643.07729</v>
      </c>
      <c r="J138" s="51">
        <v>0</v>
      </c>
      <c r="K138" s="18">
        <f t="shared" si="57"/>
        <v>257187537.4852598</v>
      </c>
      <c r="L138" s="17">
        <v>257187537.4852598</v>
      </c>
      <c r="M138" s="17">
        <v>0</v>
      </c>
      <c r="N138" s="18">
        <f t="shared" si="58"/>
        <v>0</v>
      </c>
      <c r="O138" s="18">
        <f t="shared" si="59"/>
        <v>0</v>
      </c>
      <c r="P138" s="17">
        <v>0</v>
      </c>
      <c r="Q138" s="17">
        <v>0</v>
      </c>
      <c r="R138" s="18">
        <f t="shared" si="60"/>
        <v>0</v>
      </c>
      <c r="S138" s="17">
        <v>0</v>
      </c>
      <c r="T138" s="17">
        <v>0</v>
      </c>
      <c r="U138" s="18">
        <f t="shared" si="61"/>
        <v>0</v>
      </c>
      <c r="V138" s="17">
        <v>0</v>
      </c>
      <c r="W138" s="17">
        <v>0</v>
      </c>
      <c r="X138" s="18">
        <f t="shared" si="62"/>
        <v>270862870.97634572</v>
      </c>
      <c r="Y138" s="17">
        <v>0</v>
      </c>
      <c r="Z138" s="17">
        <v>151339145.55046073</v>
      </c>
      <c r="AA138" s="17">
        <v>119523725.42588501</v>
      </c>
      <c r="AB138" s="17">
        <v>0</v>
      </c>
      <c r="AC138" s="18">
        <v>34168284.159939758</v>
      </c>
      <c r="AD138" s="18">
        <v>12212972.039848968</v>
      </c>
      <c r="AE138" s="18">
        <v>0</v>
      </c>
      <c r="AF138" s="18">
        <v>0</v>
      </c>
      <c r="AG138" s="46">
        <f t="shared" si="63"/>
        <v>0</v>
      </c>
      <c r="AH138" s="51">
        <v>0</v>
      </c>
      <c r="AI138" s="18">
        <f t="shared" si="52"/>
        <v>1348147147.6080022</v>
      </c>
      <c r="AJ138" s="51">
        <v>1132296792.8879838</v>
      </c>
      <c r="AK138" s="51">
        <v>215850354.72001845</v>
      </c>
      <c r="AL138" s="51">
        <v>0</v>
      </c>
      <c r="AM138" s="18">
        <f t="shared" si="64"/>
        <v>554298833</v>
      </c>
      <c r="AN138" s="17">
        <v>95196833</v>
      </c>
      <c r="AO138" s="17">
        <v>459102000</v>
      </c>
      <c r="AP138" s="17">
        <v>0</v>
      </c>
      <c r="AQ138" s="18">
        <v>78365957.348678946</v>
      </c>
      <c r="AR138" s="18">
        <f t="shared" si="65"/>
        <v>0</v>
      </c>
      <c r="AS138" s="51">
        <v>0</v>
      </c>
      <c r="AT138" s="46">
        <v>287319143.99927998</v>
      </c>
      <c r="AU138" s="18">
        <f t="shared" si="66"/>
        <v>58781360.217619061</v>
      </c>
      <c r="AV138" s="17">
        <v>58781360.217619061</v>
      </c>
      <c r="AW138" s="17">
        <v>0</v>
      </c>
      <c r="AX138" s="18">
        <v>0</v>
      </c>
      <c r="AY138" s="18">
        <f t="shared" si="67"/>
        <v>0</v>
      </c>
      <c r="AZ138" s="51">
        <v>0</v>
      </c>
      <c r="BA138" s="17">
        <v>0</v>
      </c>
      <c r="BB138" s="18">
        <f t="shared" si="53"/>
        <v>52812.343285499999</v>
      </c>
      <c r="BC138" s="17">
        <v>0</v>
      </c>
      <c r="BD138" s="17">
        <v>52812.343285499999</v>
      </c>
      <c r="BE138" s="18">
        <f t="shared" si="68"/>
        <v>0</v>
      </c>
      <c r="BF138" s="51">
        <v>0</v>
      </c>
      <c r="BG138" s="46">
        <v>0</v>
      </c>
      <c r="BH138" s="46">
        <f t="shared" si="69"/>
        <v>0</v>
      </c>
      <c r="BI138" s="51">
        <v>0</v>
      </c>
      <c r="BJ138" s="51">
        <v>0</v>
      </c>
      <c r="BK138" s="46">
        <v>17150256.297440577</v>
      </c>
      <c r="BL138" s="46">
        <f t="shared" si="70"/>
        <v>0</v>
      </c>
      <c r="BM138" s="51">
        <v>0</v>
      </c>
      <c r="BN138" s="18">
        <v>5877503.9997113813</v>
      </c>
      <c r="BO138" s="18">
        <v>943401.00018290291</v>
      </c>
      <c r="BP138" s="18">
        <v>44327571.181579329</v>
      </c>
      <c r="BQ138" s="18">
        <f t="shared" si="71"/>
        <v>0</v>
      </c>
      <c r="BR138" s="51">
        <v>0</v>
      </c>
      <c r="BS138" s="9">
        <f t="shared" si="72"/>
        <v>3428729294.7344642</v>
      </c>
      <c r="BT138" s="19">
        <f>SUM(C138,H138,AC138,AI138,AT138,)</f>
        <v>2128668218.844512</v>
      </c>
      <c r="BU138" s="19">
        <f>SUM(C138,H138)</f>
        <v>459033643.07729</v>
      </c>
      <c r="BV138" s="19">
        <f>SUM(AC138,AI138,AT138)</f>
        <v>1669634575.7672219</v>
      </c>
      <c r="BW138" s="11">
        <f t="shared" si="73"/>
        <v>950832247.56492746</v>
      </c>
      <c r="BX138" s="20">
        <f>SUM(E138,K138)</f>
        <v>257187537.4852598</v>
      </c>
      <c r="BY138" s="20">
        <f>SUM(AD138,AM138,AU138,BB138,BK138)</f>
        <v>642496233.89819396</v>
      </c>
      <c r="BZ138" s="20">
        <f t="shared" si="74"/>
        <v>0</v>
      </c>
      <c r="CA138" s="12">
        <f t="shared" si="75"/>
        <v>349228828.32502466</v>
      </c>
      <c r="CB138" s="21">
        <f>SUM(N138,Z138:AB138)</f>
        <v>270862870.97634572</v>
      </c>
      <c r="CC138" s="21">
        <f>SUM(AE138,AF138,AQ138,AX138,BG138)</f>
        <v>78365957.348678946</v>
      </c>
      <c r="CD138" s="21">
        <f>SUM(BL138,AG138,AR138,AZ138,BH138,BQ138)</f>
        <v>0</v>
      </c>
      <c r="CE138" s="95">
        <f>Y138+BA138</f>
        <v>0</v>
      </c>
      <c r="CF138" s="1"/>
    </row>
    <row r="139" spans="1:84">
      <c r="A139" s="17">
        <v>777</v>
      </c>
      <c r="B139" s="17" t="s">
        <v>151</v>
      </c>
      <c r="C139" s="18">
        <f t="shared" si="54"/>
        <v>0</v>
      </c>
      <c r="D139" s="51">
        <v>0</v>
      </c>
      <c r="E139" s="18">
        <f t="shared" si="55"/>
        <v>0</v>
      </c>
      <c r="F139" s="17">
        <v>0</v>
      </c>
      <c r="G139" s="17">
        <v>0</v>
      </c>
      <c r="H139" s="18">
        <f t="shared" si="56"/>
        <v>474508801.15723002</v>
      </c>
      <c r="I139" s="51">
        <v>474508801.15723002</v>
      </c>
      <c r="J139" s="51">
        <v>0</v>
      </c>
      <c r="K139" s="18">
        <f t="shared" si="57"/>
        <v>329911270.79979908</v>
      </c>
      <c r="L139" s="17">
        <v>329911270.79979908</v>
      </c>
      <c r="M139" s="17">
        <v>0</v>
      </c>
      <c r="N139" s="18">
        <f t="shared" si="58"/>
        <v>0</v>
      </c>
      <c r="O139" s="18">
        <f t="shared" si="59"/>
        <v>0</v>
      </c>
      <c r="P139" s="17">
        <v>0</v>
      </c>
      <c r="Q139" s="17">
        <v>0</v>
      </c>
      <c r="R139" s="18">
        <f t="shared" si="60"/>
        <v>0</v>
      </c>
      <c r="S139" s="17">
        <v>0</v>
      </c>
      <c r="T139" s="17">
        <v>0</v>
      </c>
      <c r="U139" s="18">
        <f t="shared" si="61"/>
        <v>0</v>
      </c>
      <c r="V139" s="17">
        <v>0</v>
      </c>
      <c r="W139" s="17">
        <v>0</v>
      </c>
      <c r="X139" s="18">
        <f t="shared" si="62"/>
        <v>210462335.47935328</v>
      </c>
      <c r="Y139" s="17">
        <v>0</v>
      </c>
      <c r="Z139" s="17">
        <v>108998380.22012785</v>
      </c>
      <c r="AA139" s="17">
        <v>101463955.25922543</v>
      </c>
      <c r="AB139" s="17">
        <v>0</v>
      </c>
      <c r="AC139" s="18">
        <v>24999999.999976017</v>
      </c>
      <c r="AD139" s="18">
        <v>10131098.447202699</v>
      </c>
      <c r="AE139" s="18">
        <v>0</v>
      </c>
      <c r="AF139" s="18">
        <v>0</v>
      </c>
      <c r="AG139" s="46">
        <f t="shared" si="63"/>
        <v>0</v>
      </c>
      <c r="AH139" s="51">
        <v>0</v>
      </c>
      <c r="AI139" s="18">
        <f t="shared" si="52"/>
        <v>3415008076.3426685</v>
      </c>
      <c r="AJ139" s="51">
        <v>1592150149.4693658</v>
      </c>
      <c r="AK139" s="51">
        <v>1446227606.8769438</v>
      </c>
      <c r="AL139" s="51">
        <v>376630319.99635869</v>
      </c>
      <c r="AM139" s="18">
        <f t="shared" si="64"/>
        <v>311332580</v>
      </c>
      <c r="AN139" s="17">
        <v>111724580</v>
      </c>
      <c r="AO139" s="17">
        <v>199608000</v>
      </c>
      <c r="AP139" s="17">
        <v>0</v>
      </c>
      <c r="AQ139" s="18">
        <v>69454141.379569829</v>
      </c>
      <c r="AR139" s="18">
        <f t="shared" si="65"/>
        <v>0</v>
      </c>
      <c r="AS139" s="51">
        <v>0</v>
      </c>
      <c r="AT139" s="46">
        <v>367936836.96002001</v>
      </c>
      <c r="AU139" s="18">
        <f t="shared" si="66"/>
        <v>51954053.777435444</v>
      </c>
      <c r="AV139" s="17">
        <v>51954053.777435444</v>
      </c>
      <c r="AW139" s="17">
        <v>0</v>
      </c>
      <c r="AX139" s="18">
        <v>0</v>
      </c>
      <c r="AY139" s="18">
        <f t="shared" si="67"/>
        <v>0</v>
      </c>
      <c r="AZ139" s="51">
        <v>0</v>
      </c>
      <c r="BA139" s="17">
        <v>0</v>
      </c>
      <c r="BB139" s="18">
        <f t="shared" si="53"/>
        <v>17274.483989699998</v>
      </c>
      <c r="BC139" s="17">
        <v>0</v>
      </c>
      <c r="BD139" s="17">
        <v>17274.483989699998</v>
      </c>
      <c r="BE139" s="18">
        <f t="shared" si="68"/>
        <v>0</v>
      </c>
      <c r="BF139" s="51">
        <v>0</v>
      </c>
      <c r="BG139" s="46">
        <v>0</v>
      </c>
      <c r="BH139" s="46">
        <f t="shared" si="69"/>
        <v>0</v>
      </c>
      <c r="BI139" s="51">
        <v>0</v>
      </c>
      <c r="BJ139" s="51">
        <v>0</v>
      </c>
      <c r="BK139" s="46">
        <v>10708030.709710013</v>
      </c>
      <c r="BL139" s="46">
        <f t="shared" si="70"/>
        <v>0</v>
      </c>
      <c r="BM139" s="51">
        <v>0</v>
      </c>
      <c r="BN139" s="18">
        <v>107714429.48606914</v>
      </c>
      <c r="BO139" s="18">
        <v>274298867.99981391</v>
      </c>
      <c r="BP139" s="18">
        <v>45114218.202443197</v>
      </c>
      <c r="BQ139" s="18">
        <f t="shared" si="71"/>
        <v>0</v>
      </c>
      <c r="BR139" s="51">
        <v>0</v>
      </c>
      <c r="BS139" s="9">
        <f t="shared" si="72"/>
        <v>5703552015.2252808</v>
      </c>
      <c r="BT139" s="19">
        <f>SUM(C139,H139,AC139,AI139,AT139,)</f>
        <v>4282453714.4598947</v>
      </c>
      <c r="BU139" s="19">
        <f>SUM(C139,H139)</f>
        <v>474508801.15723002</v>
      </c>
      <c r="BV139" s="19">
        <f>SUM(AC139,AI139,AT139)</f>
        <v>3807944913.3026648</v>
      </c>
      <c r="BW139" s="11">
        <f t="shared" si="73"/>
        <v>1141181823.9064631</v>
      </c>
      <c r="BX139" s="20">
        <f>SUM(E139,K139)</f>
        <v>329911270.79979908</v>
      </c>
      <c r="BY139" s="20">
        <f>SUM(AD139,AM139,AU139,BB139,BK139)</f>
        <v>384143037.41833782</v>
      </c>
      <c r="BZ139" s="20">
        <f t="shared" si="74"/>
        <v>0</v>
      </c>
      <c r="CA139" s="12">
        <f t="shared" si="75"/>
        <v>279916476.85892308</v>
      </c>
      <c r="CB139" s="21">
        <f>SUM(N139,Z139:AB139)</f>
        <v>210462335.47935328</v>
      </c>
      <c r="CC139" s="21">
        <f>SUM(AE139,AF139,AQ139,AX139,BG139)</f>
        <v>69454141.379569829</v>
      </c>
      <c r="CD139" s="21">
        <f>SUM(BL139,AG139,AR139,AZ139,BH139,BQ139)</f>
        <v>0</v>
      </c>
      <c r="CE139" s="95">
        <f>Y139+BA139</f>
        <v>0</v>
      </c>
      <c r="CF139" s="1"/>
    </row>
    <row r="140" spans="1:84">
      <c r="A140" s="17">
        <v>778</v>
      </c>
      <c r="B140" s="17" t="s">
        <v>152</v>
      </c>
      <c r="C140" s="18">
        <f t="shared" si="54"/>
        <v>0</v>
      </c>
      <c r="D140" s="51">
        <v>0</v>
      </c>
      <c r="E140" s="18">
        <f t="shared" si="55"/>
        <v>0</v>
      </c>
      <c r="F140" s="17">
        <v>0</v>
      </c>
      <c r="G140" s="17">
        <v>0</v>
      </c>
      <c r="H140" s="18">
        <f t="shared" si="56"/>
        <v>494423828.27709001</v>
      </c>
      <c r="I140" s="51">
        <v>494423828.27709001</v>
      </c>
      <c r="J140" s="51">
        <v>0</v>
      </c>
      <c r="K140" s="18">
        <f t="shared" si="57"/>
        <v>267603821.30357131</v>
      </c>
      <c r="L140" s="17">
        <v>267603821.30357131</v>
      </c>
      <c r="M140" s="17">
        <v>0</v>
      </c>
      <c r="N140" s="18">
        <f t="shared" si="58"/>
        <v>0</v>
      </c>
      <c r="O140" s="18">
        <f t="shared" si="59"/>
        <v>0</v>
      </c>
      <c r="P140" s="17">
        <v>0</v>
      </c>
      <c r="Q140" s="17">
        <v>0</v>
      </c>
      <c r="R140" s="18">
        <f t="shared" si="60"/>
        <v>0</v>
      </c>
      <c r="S140" s="17">
        <v>0</v>
      </c>
      <c r="T140" s="17">
        <v>0</v>
      </c>
      <c r="U140" s="18">
        <f t="shared" si="61"/>
        <v>0</v>
      </c>
      <c r="V140" s="17">
        <v>0</v>
      </c>
      <c r="W140" s="17">
        <v>0</v>
      </c>
      <c r="X140" s="18">
        <f t="shared" si="62"/>
        <v>195970448.63623741</v>
      </c>
      <c r="Y140" s="17">
        <v>0</v>
      </c>
      <c r="Z140" s="17">
        <v>101027842.45596285</v>
      </c>
      <c r="AA140" s="17">
        <v>94942606.180274561</v>
      </c>
      <c r="AB140" s="17">
        <v>0</v>
      </c>
      <c r="AC140" s="18">
        <v>32350787.919639323</v>
      </c>
      <c r="AD140" s="18">
        <v>9622597.9127748702</v>
      </c>
      <c r="AE140" s="18">
        <v>0</v>
      </c>
      <c r="AF140" s="18">
        <v>0</v>
      </c>
      <c r="AG140" s="46">
        <f t="shared" si="63"/>
        <v>0</v>
      </c>
      <c r="AH140" s="51">
        <v>0</v>
      </c>
      <c r="AI140" s="18">
        <f t="shared" si="52"/>
        <v>2581943595.0960035</v>
      </c>
      <c r="AJ140" s="51">
        <v>1241591844.4599423</v>
      </c>
      <c r="AK140" s="51">
        <v>1340351750.6360612</v>
      </c>
      <c r="AL140" s="51">
        <v>0</v>
      </c>
      <c r="AM140" s="18">
        <f t="shared" si="64"/>
        <v>260880051</v>
      </c>
      <c r="AN140" s="17">
        <v>73275051</v>
      </c>
      <c r="AO140" s="17">
        <v>187605000</v>
      </c>
      <c r="AP140" s="17">
        <v>0</v>
      </c>
      <c r="AQ140" s="18">
        <v>67163225.966234103</v>
      </c>
      <c r="AR140" s="18">
        <f t="shared" si="65"/>
        <v>0</v>
      </c>
      <c r="AS140" s="51">
        <v>0</v>
      </c>
      <c r="AT140" s="46">
        <v>455762527.92101002</v>
      </c>
      <c r="AU140" s="18">
        <f t="shared" si="66"/>
        <v>49717453.510560133</v>
      </c>
      <c r="AV140" s="17">
        <v>49717453.510560133</v>
      </c>
      <c r="AW140" s="17">
        <v>0</v>
      </c>
      <c r="AX140" s="18">
        <v>0</v>
      </c>
      <c r="AY140" s="18">
        <f t="shared" si="67"/>
        <v>0</v>
      </c>
      <c r="AZ140" s="51">
        <v>0</v>
      </c>
      <c r="BA140" s="17">
        <v>0</v>
      </c>
      <c r="BB140" s="18">
        <f t="shared" si="53"/>
        <v>12108.1171266</v>
      </c>
      <c r="BC140" s="17">
        <v>0</v>
      </c>
      <c r="BD140" s="17">
        <v>12108.1171266</v>
      </c>
      <c r="BE140" s="18">
        <f t="shared" si="68"/>
        <v>0</v>
      </c>
      <c r="BF140" s="51">
        <v>0</v>
      </c>
      <c r="BG140" s="46">
        <v>0</v>
      </c>
      <c r="BH140" s="46">
        <f t="shared" si="69"/>
        <v>0</v>
      </c>
      <c r="BI140" s="51">
        <v>0</v>
      </c>
      <c r="BJ140" s="51">
        <v>0</v>
      </c>
      <c r="BK140" s="46">
        <v>9801954.8406079672</v>
      </c>
      <c r="BL140" s="46">
        <f t="shared" si="70"/>
        <v>0</v>
      </c>
      <c r="BM140" s="51">
        <v>0</v>
      </c>
      <c r="BN140" s="18">
        <v>18291585.63680033</v>
      </c>
      <c r="BO140" s="18">
        <v>46904491.000033051</v>
      </c>
      <c r="BP140" s="18">
        <v>0</v>
      </c>
      <c r="BQ140" s="18">
        <f t="shared" si="71"/>
        <v>0</v>
      </c>
      <c r="BR140" s="51">
        <v>0</v>
      </c>
      <c r="BS140" s="9">
        <f t="shared" si="72"/>
        <v>4490448477.1376886</v>
      </c>
      <c r="BT140" s="19">
        <f>SUM(C140,H140,AC140,AI140,AT140,)</f>
        <v>3564480739.2137427</v>
      </c>
      <c r="BU140" s="19">
        <f>SUM(C140,H140)</f>
        <v>494423828.27709001</v>
      </c>
      <c r="BV140" s="19">
        <f>SUM(AC140,AI140,AT140)</f>
        <v>3070056910.9366527</v>
      </c>
      <c r="BW140" s="11">
        <f t="shared" si="73"/>
        <v>662834063.32147431</v>
      </c>
      <c r="BX140" s="20">
        <f>SUM(E140,K140)</f>
        <v>267603821.30357131</v>
      </c>
      <c r="BY140" s="20">
        <f>SUM(AD140,AM140,AU140,BB140,BK140)</f>
        <v>330034165.38106954</v>
      </c>
      <c r="BZ140" s="20">
        <f t="shared" si="74"/>
        <v>0</v>
      </c>
      <c r="CA140" s="12">
        <f t="shared" si="75"/>
        <v>263133674.60247153</v>
      </c>
      <c r="CB140" s="21">
        <f>SUM(N140,Z140:AB140)</f>
        <v>195970448.63623741</v>
      </c>
      <c r="CC140" s="21">
        <f>SUM(AE140,AF140,AQ140,AX140,BG140)</f>
        <v>67163225.966234103</v>
      </c>
      <c r="CD140" s="21">
        <f>SUM(BL140,AG140,AR140,AZ140,BH140,BQ140)</f>
        <v>0</v>
      </c>
      <c r="CE140" s="95">
        <f>Y140+BA140</f>
        <v>0</v>
      </c>
      <c r="CF140" s="1"/>
    </row>
    <row r="141" spans="1:84">
      <c r="A141" s="17">
        <v>779</v>
      </c>
      <c r="B141" s="17" t="s">
        <v>163</v>
      </c>
      <c r="C141" s="18">
        <f t="shared" si="54"/>
        <v>0</v>
      </c>
      <c r="D141" s="51">
        <v>0</v>
      </c>
      <c r="E141" s="18">
        <f t="shared" si="55"/>
        <v>0</v>
      </c>
      <c r="F141" s="17">
        <v>0</v>
      </c>
      <c r="G141" s="17">
        <v>0</v>
      </c>
      <c r="H141" s="18">
        <f t="shared" si="56"/>
        <v>394257228.00000018</v>
      </c>
      <c r="I141" s="51">
        <v>394257228.00000018</v>
      </c>
      <c r="J141" s="51">
        <v>0</v>
      </c>
      <c r="K141" s="18">
        <f t="shared" si="57"/>
        <v>1018024044.79072</v>
      </c>
      <c r="L141" s="17">
        <v>1018024044.79072</v>
      </c>
      <c r="M141" s="17">
        <v>0</v>
      </c>
      <c r="N141" s="18">
        <f t="shared" si="58"/>
        <v>0</v>
      </c>
      <c r="O141" s="18">
        <f t="shared" si="59"/>
        <v>0</v>
      </c>
      <c r="P141" s="17">
        <v>0</v>
      </c>
      <c r="Q141" s="17">
        <v>0</v>
      </c>
      <c r="R141" s="18">
        <f t="shared" si="60"/>
        <v>0</v>
      </c>
      <c r="S141" s="17">
        <v>0</v>
      </c>
      <c r="T141" s="17">
        <v>0</v>
      </c>
      <c r="U141" s="18">
        <f t="shared" si="61"/>
        <v>0</v>
      </c>
      <c r="V141" s="17">
        <v>0</v>
      </c>
      <c r="W141" s="17">
        <v>0</v>
      </c>
      <c r="X141" s="18">
        <f t="shared" si="62"/>
        <v>1287013670.7451057</v>
      </c>
      <c r="Y141" s="17">
        <v>0</v>
      </c>
      <c r="Z141" s="17">
        <v>691981143.84470999</v>
      </c>
      <c r="AA141" s="17">
        <v>595032526.90039575</v>
      </c>
      <c r="AB141" s="17">
        <v>0</v>
      </c>
      <c r="AC141" s="18">
        <v>24999999.999976017</v>
      </c>
      <c r="AD141" s="18">
        <v>50666327.319534548</v>
      </c>
      <c r="AE141" s="18">
        <v>0</v>
      </c>
      <c r="AF141" s="18">
        <v>0</v>
      </c>
      <c r="AG141" s="46">
        <f t="shared" si="63"/>
        <v>0</v>
      </c>
      <c r="AH141" s="51">
        <v>0</v>
      </c>
      <c r="AI141" s="18">
        <f t="shared" si="52"/>
        <v>4290709380</v>
      </c>
      <c r="AJ141" s="51">
        <v>3139854432</v>
      </c>
      <c r="AK141" s="51">
        <v>976583664</v>
      </c>
      <c r="AL141" s="51">
        <v>174271284.00000003</v>
      </c>
      <c r="AM141" s="18">
        <f t="shared" si="64"/>
        <v>1086854250</v>
      </c>
      <c r="AN141" s="17">
        <v>249305125</v>
      </c>
      <c r="AO141" s="17">
        <v>837549125</v>
      </c>
      <c r="AP141" s="17">
        <v>0</v>
      </c>
      <c r="AQ141" s="18">
        <v>327385082.2713477</v>
      </c>
      <c r="AR141" s="18">
        <f t="shared" si="65"/>
        <v>0</v>
      </c>
      <c r="AS141" s="51">
        <v>0</v>
      </c>
      <c r="AT141" s="46">
        <v>1006042883.9999957</v>
      </c>
      <c r="AU141" s="18">
        <f t="shared" si="66"/>
        <v>204681340.64242506</v>
      </c>
      <c r="AV141" s="17">
        <v>204681340.64242506</v>
      </c>
      <c r="AW141" s="17">
        <v>0</v>
      </c>
      <c r="AX141" s="18">
        <v>0</v>
      </c>
      <c r="AY141" s="18">
        <f t="shared" si="67"/>
        <v>0</v>
      </c>
      <c r="AZ141" s="51">
        <v>0</v>
      </c>
      <c r="BA141" s="17">
        <v>0</v>
      </c>
      <c r="BB141" s="18">
        <f t="shared" si="53"/>
        <v>219970.73039080002</v>
      </c>
      <c r="BC141" s="17">
        <v>0</v>
      </c>
      <c r="BD141" s="17">
        <v>219970.73039080002</v>
      </c>
      <c r="BE141" s="18">
        <f t="shared" si="68"/>
        <v>0</v>
      </c>
      <c r="BF141" s="51">
        <v>0</v>
      </c>
      <c r="BG141" s="46">
        <v>0</v>
      </c>
      <c r="BH141" s="46">
        <f t="shared" si="69"/>
        <v>0</v>
      </c>
      <c r="BI141" s="51">
        <v>0</v>
      </c>
      <c r="BJ141" s="51">
        <v>0</v>
      </c>
      <c r="BK141" s="46">
        <v>45984658.284737721</v>
      </c>
      <c r="BL141" s="46">
        <f t="shared" si="70"/>
        <v>0</v>
      </c>
      <c r="BM141" s="51">
        <v>0</v>
      </c>
      <c r="BN141" s="18">
        <v>0</v>
      </c>
      <c r="BO141" s="18">
        <v>0</v>
      </c>
      <c r="BP141" s="18">
        <v>0</v>
      </c>
      <c r="BQ141" s="18">
        <f t="shared" si="71"/>
        <v>200000000</v>
      </c>
      <c r="BR141" s="51">
        <v>200000000</v>
      </c>
      <c r="BS141" s="9">
        <f t="shared" si="72"/>
        <v>9936838836.7842331</v>
      </c>
      <c r="BT141" s="19">
        <f>SUM(C141,H141,AC141,AI141,AT141,)</f>
        <v>5716009491.9999714</v>
      </c>
      <c r="BU141" s="19">
        <f>SUM(C141,H141)</f>
        <v>394257228.00000018</v>
      </c>
      <c r="BV141" s="19">
        <f>SUM(AC141,AI141,AT141)</f>
        <v>5321752263.9999714</v>
      </c>
      <c r="BW141" s="11">
        <f t="shared" si="73"/>
        <v>2406430591.767808</v>
      </c>
      <c r="BX141" s="20">
        <f>SUM(E141,K141)</f>
        <v>1018024044.79072</v>
      </c>
      <c r="BY141" s="20">
        <f>SUM(AD141,AM141,AU141,BB141,BK141)</f>
        <v>1388406546.9770882</v>
      </c>
      <c r="BZ141" s="20">
        <f t="shared" si="74"/>
        <v>0</v>
      </c>
      <c r="CA141" s="12">
        <f t="shared" si="75"/>
        <v>1814398753.0164535</v>
      </c>
      <c r="CB141" s="21">
        <f>SUM(N141,Z141:AB141)</f>
        <v>1287013670.7451057</v>
      </c>
      <c r="CC141" s="21">
        <f>SUM(AE141,AF141,AQ141,AX141,BG141)</f>
        <v>327385082.2713477</v>
      </c>
      <c r="CD141" s="21">
        <f>SUM(BL141,AG141,AR141,AZ141,BH141,BQ141)</f>
        <v>200000000</v>
      </c>
      <c r="CE141" s="95">
        <f>Y141+BA141</f>
        <v>0</v>
      </c>
      <c r="CF141" s="1"/>
    </row>
    <row r="142" spans="1:84">
      <c r="A142" s="17">
        <v>780</v>
      </c>
      <c r="B142" s="17" t="s">
        <v>160</v>
      </c>
      <c r="C142" s="18">
        <f t="shared" si="54"/>
        <v>0</v>
      </c>
      <c r="D142" s="51">
        <v>0</v>
      </c>
      <c r="E142" s="18">
        <f t="shared" si="55"/>
        <v>0</v>
      </c>
      <c r="F142" s="17">
        <v>0</v>
      </c>
      <c r="G142" s="17">
        <v>0</v>
      </c>
      <c r="H142" s="18">
        <f t="shared" si="56"/>
        <v>390417228.00000447</v>
      </c>
      <c r="I142" s="51">
        <v>390417228.00000447</v>
      </c>
      <c r="J142" s="51">
        <v>0</v>
      </c>
      <c r="K142" s="18">
        <f t="shared" si="57"/>
        <v>779552018.01075757</v>
      </c>
      <c r="L142" s="17">
        <v>779552018.01075757</v>
      </c>
      <c r="M142" s="17">
        <v>0</v>
      </c>
      <c r="N142" s="18">
        <f t="shared" si="58"/>
        <v>0</v>
      </c>
      <c r="O142" s="18">
        <f t="shared" si="59"/>
        <v>0</v>
      </c>
      <c r="P142" s="17">
        <v>0</v>
      </c>
      <c r="Q142" s="17">
        <v>0</v>
      </c>
      <c r="R142" s="18">
        <f t="shared" si="60"/>
        <v>0</v>
      </c>
      <c r="S142" s="17">
        <v>0</v>
      </c>
      <c r="T142" s="17">
        <v>0</v>
      </c>
      <c r="U142" s="18">
        <f t="shared" si="61"/>
        <v>0</v>
      </c>
      <c r="V142" s="17">
        <v>0</v>
      </c>
      <c r="W142" s="17">
        <v>0</v>
      </c>
      <c r="X142" s="18">
        <f t="shared" si="62"/>
        <v>967376921.95889711</v>
      </c>
      <c r="Y142" s="17">
        <v>0</v>
      </c>
      <c r="Z142" s="17">
        <v>543542344.4176321</v>
      </c>
      <c r="AA142" s="17">
        <v>423834577.54126501</v>
      </c>
      <c r="AB142" s="17">
        <v>0</v>
      </c>
      <c r="AC142" s="18">
        <v>24999999.999976017</v>
      </c>
      <c r="AD142" s="18">
        <v>40324657.04392653</v>
      </c>
      <c r="AE142" s="18">
        <v>0</v>
      </c>
      <c r="AF142" s="18">
        <v>0</v>
      </c>
      <c r="AG142" s="46">
        <f t="shared" si="63"/>
        <v>0</v>
      </c>
      <c r="AH142" s="51">
        <v>0</v>
      </c>
      <c r="AI142" s="18">
        <f t="shared" si="52"/>
        <v>1753187988</v>
      </c>
      <c r="AJ142" s="51">
        <v>1141617636</v>
      </c>
      <c r="AK142" s="51">
        <v>611570352</v>
      </c>
      <c r="AL142" s="51">
        <v>0</v>
      </c>
      <c r="AM142" s="18">
        <f t="shared" si="64"/>
        <v>837189273</v>
      </c>
      <c r="AN142" s="17">
        <v>192036398</v>
      </c>
      <c r="AO142" s="17">
        <v>645152875</v>
      </c>
      <c r="AP142" s="17">
        <v>0</v>
      </c>
      <c r="AQ142" s="18">
        <v>258851985.56841043</v>
      </c>
      <c r="AR142" s="18">
        <f t="shared" si="65"/>
        <v>0</v>
      </c>
      <c r="AS142" s="51">
        <v>0</v>
      </c>
      <c r="AT142" s="46">
        <v>381106008</v>
      </c>
      <c r="AU142" s="18">
        <f t="shared" si="66"/>
        <v>158992304.73568392</v>
      </c>
      <c r="AV142" s="17">
        <v>158992304.73568392</v>
      </c>
      <c r="AW142" s="17">
        <v>0</v>
      </c>
      <c r="AX142" s="18">
        <v>0</v>
      </c>
      <c r="AY142" s="18">
        <f t="shared" si="67"/>
        <v>0</v>
      </c>
      <c r="AZ142" s="51">
        <v>0</v>
      </c>
      <c r="BA142" s="17">
        <v>0</v>
      </c>
      <c r="BB142" s="18">
        <f t="shared" si="53"/>
        <v>169440.4927797</v>
      </c>
      <c r="BC142" s="17">
        <v>0</v>
      </c>
      <c r="BD142" s="17">
        <v>169440.4927797</v>
      </c>
      <c r="BE142" s="18">
        <f t="shared" si="68"/>
        <v>0</v>
      </c>
      <c r="BF142" s="51">
        <v>0</v>
      </c>
      <c r="BG142" s="46">
        <v>0</v>
      </c>
      <c r="BH142" s="46">
        <f t="shared" si="69"/>
        <v>0</v>
      </c>
      <c r="BI142" s="51">
        <v>0</v>
      </c>
      <c r="BJ142" s="51">
        <v>0</v>
      </c>
      <c r="BK142" s="46">
        <v>35421364.552384242</v>
      </c>
      <c r="BL142" s="46">
        <f t="shared" si="70"/>
        <v>0</v>
      </c>
      <c r="BM142" s="51">
        <v>0</v>
      </c>
      <c r="BN142" s="18">
        <v>0</v>
      </c>
      <c r="BO142" s="18">
        <v>0</v>
      </c>
      <c r="BP142" s="18">
        <v>0</v>
      </c>
      <c r="BQ142" s="18">
        <f t="shared" si="71"/>
        <v>200000000</v>
      </c>
      <c r="BR142" s="51">
        <v>200000000</v>
      </c>
      <c r="BS142" s="9">
        <f t="shared" si="72"/>
        <v>5827589189.3628197</v>
      </c>
      <c r="BT142" s="19">
        <f>SUM(C142,H142,AC142,AI142,AT142,)</f>
        <v>2549711223.9999804</v>
      </c>
      <c r="BU142" s="19">
        <f>SUM(C142,H142)</f>
        <v>390417228.00000447</v>
      </c>
      <c r="BV142" s="19">
        <f>SUM(AC142,AI142,AT142)</f>
        <v>2159293995.9999762</v>
      </c>
      <c r="BW142" s="11">
        <f t="shared" si="73"/>
        <v>1851649057.8355319</v>
      </c>
      <c r="BX142" s="20">
        <f>SUM(E142,K142)</f>
        <v>779552018.01075757</v>
      </c>
      <c r="BY142" s="20">
        <f>SUM(AD142,AM142,AU142,BB142,BK142)</f>
        <v>1072097039.8247744</v>
      </c>
      <c r="BZ142" s="20">
        <f t="shared" si="74"/>
        <v>0</v>
      </c>
      <c r="CA142" s="12">
        <f t="shared" si="75"/>
        <v>1426228907.5273075</v>
      </c>
      <c r="CB142" s="21">
        <f>SUM(N142,Z142:AB142)</f>
        <v>967376921.95889711</v>
      </c>
      <c r="CC142" s="21">
        <f>SUM(AE142,AF142,AQ142,AX142,BG142)</f>
        <v>258851985.56841043</v>
      </c>
      <c r="CD142" s="21">
        <f>SUM(BL142,AG142,AR142,AZ142,BH142,BQ142)</f>
        <v>200000000</v>
      </c>
      <c r="CE142" s="95">
        <f>Y142+BA142</f>
        <v>0</v>
      </c>
      <c r="CF142" s="1"/>
    </row>
    <row r="143" spans="1:84">
      <c r="A143" s="17">
        <v>781</v>
      </c>
      <c r="B143" s="17" t="s">
        <v>154</v>
      </c>
      <c r="C143" s="18">
        <f t="shared" si="54"/>
        <v>0</v>
      </c>
      <c r="D143" s="51">
        <v>0</v>
      </c>
      <c r="E143" s="18">
        <f t="shared" si="55"/>
        <v>0</v>
      </c>
      <c r="F143" s="17">
        <v>0</v>
      </c>
      <c r="G143" s="17">
        <v>0</v>
      </c>
      <c r="H143" s="18">
        <f t="shared" si="56"/>
        <v>390417227.99769002</v>
      </c>
      <c r="I143" s="51">
        <v>390417227.99769002</v>
      </c>
      <c r="J143" s="51">
        <v>0</v>
      </c>
      <c r="K143" s="18">
        <f t="shared" si="57"/>
        <v>850915546.029796</v>
      </c>
      <c r="L143" s="17">
        <v>850915546.029796</v>
      </c>
      <c r="M143" s="17">
        <v>0</v>
      </c>
      <c r="N143" s="18">
        <f t="shared" si="58"/>
        <v>0</v>
      </c>
      <c r="O143" s="18">
        <f t="shared" si="59"/>
        <v>0</v>
      </c>
      <c r="P143" s="17">
        <v>0</v>
      </c>
      <c r="Q143" s="17">
        <v>0</v>
      </c>
      <c r="R143" s="18">
        <f t="shared" si="60"/>
        <v>0</v>
      </c>
      <c r="S143" s="17">
        <v>0</v>
      </c>
      <c r="T143" s="17">
        <v>0</v>
      </c>
      <c r="U143" s="18">
        <f t="shared" si="61"/>
        <v>0</v>
      </c>
      <c r="V143" s="17">
        <v>0</v>
      </c>
      <c r="W143" s="17">
        <v>0</v>
      </c>
      <c r="X143" s="18">
        <f t="shared" si="62"/>
        <v>1061583364.1285741</v>
      </c>
      <c r="Y143" s="17">
        <v>0</v>
      </c>
      <c r="Z143" s="17">
        <v>595355887.61391592</v>
      </c>
      <c r="AA143" s="17">
        <v>466227476.51465821</v>
      </c>
      <c r="AB143" s="17">
        <v>0</v>
      </c>
      <c r="AC143" s="18">
        <v>24999999.999976017</v>
      </c>
      <c r="AD143" s="18">
        <v>43934485.347660989</v>
      </c>
      <c r="AE143" s="18">
        <v>0</v>
      </c>
      <c r="AF143" s="18">
        <v>0</v>
      </c>
      <c r="AG143" s="46">
        <f t="shared" si="63"/>
        <v>0</v>
      </c>
      <c r="AH143" s="51">
        <v>0</v>
      </c>
      <c r="AI143" s="18">
        <f t="shared" si="52"/>
        <v>2182297464</v>
      </c>
      <c r="AJ143" s="51">
        <v>1654578156</v>
      </c>
      <c r="AK143" s="51">
        <v>527719307.99999994</v>
      </c>
      <c r="AL143" s="51">
        <v>0</v>
      </c>
      <c r="AM143" s="18">
        <f t="shared" si="64"/>
        <v>924336418</v>
      </c>
      <c r="AN143" s="17">
        <v>212026418</v>
      </c>
      <c r="AO143" s="17">
        <v>712310000</v>
      </c>
      <c r="AP143" s="17">
        <v>0</v>
      </c>
      <c r="AQ143" s="18">
        <v>271273469.61058038</v>
      </c>
      <c r="AR143" s="18">
        <f t="shared" si="65"/>
        <v>0</v>
      </c>
      <c r="AS143" s="51">
        <v>0</v>
      </c>
      <c r="AT143" s="46">
        <v>259719299.99999958</v>
      </c>
      <c r="AU143" s="18">
        <f t="shared" si="66"/>
        <v>174940363.30952725</v>
      </c>
      <c r="AV143" s="17">
        <v>174940363.30952725</v>
      </c>
      <c r="AW143" s="17">
        <v>0</v>
      </c>
      <c r="AX143" s="18">
        <v>0</v>
      </c>
      <c r="AY143" s="18">
        <f t="shared" si="67"/>
        <v>0</v>
      </c>
      <c r="AZ143" s="51">
        <v>0</v>
      </c>
      <c r="BA143" s="17">
        <v>0</v>
      </c>
      <c r="BB143" s="18">
        <f t="shared" si="53"/>
        <v>187078.40590459999</v>
      </c>
      <c r="BC143" s="17">
        <v>0</v>
      </c>
      <c r="BD143" s="17">
        <v>187078.40590459999</v>
      </c>
      <c r="BE143" s="18">
        <f t="shared" si="68"/>
        <v>0</v>
      </c>
      <c r="BF143" s="51">
        <v>0</v>
      </c>
      <c r="BG143" s="46">
        <v>0</v>
      </c>
      <c r="BH143" s="46">
        <f t="shared" si="69"/>
        <v>0</v>
      </c>
      <c r="BI143" s="51">
        <v>0</v>
      </c>
      <c r="BJ143" s="51">
        <v>0</v>
      </c>
      <c r="BK143" s="46">
        <v>39108550.495828494</v>
      </c>
      <c r="BL143" s="46">
        <f t="shared" si="70"/>
        <v>0</v>
      </c>
      <c r="BM143" s="51">
        <v>0</v>
      </c>
      <c r="BN143" s="18">
        <v>0</v>
      </c>
      <c r="BO143" s="18">
        <v>0</v>
      </c>
      <c r="BP143" s="18">
        <v>0</v>
      </c>
      <c r="BQ143" s="18">
        <f t="shared" si="71"/>
        <v>200000000</v>
      </c>
      <c r="BR143" s="51">
        <v>200000000</v>
      </c>
      <c r="BS143" s="9">
        <f t="shared" si="72"/>
        <v>6423713267.3255377</v>
      </c>
      <c r="BT143" s="19">
        <f>SUM(C143,H143,AC143,AI143,AT143,)</f>
        <v>2857433991.9976654</v>
      </c>
      <c r="BU143" s="19">
        <f>SUM(C143,H143)</f>
        <v>390417227.99769002</v>
      </c>
      <c r="BV143" s="19">
        <f>SUM(AC143,AI143,AT143)</f>
        <v>2467016763.9999757</v>
      </c>
      <c r="BW143" s="11">
        <f t="shared" si="73"/>
        <v>2033422441.5887172</v>
      </c>
      <c r="BX143" s="20">
        <f>SUM(E143,K143)</f>
        <v>850915546.029796</v>
      </c>
      <c r="BY143" s="20">
        <f>SUM(AD143,AM143,AU143,BB143,BK143)</f>
        <v>1182506895.5589211</v>
      </c>
      <c r="BZ143" s="20">
        <f t="shared" si="74"/>
        <v>0</v>
      </c>
      <c r="CA143" s="12">
        <f t="shared" si="75"/>
        <v>1532856833.7391546</v>
      </c>
      <c r="CB143" s="21">
        <f>SUM(N143,Z143:AB143)</f>
        <v>1061583364.1285741</v>
      </c>
      <c r="CC143" s="21">
        <f>SUM(AE143,AF143,AQ143,AX143,BG143)</f>
        <v>271273469.61058038</v>
      </c>
      <c r="CD143" s="21">
        <f>SUM(BL143,AG143,AR143,AZ143,BH143,BQ143)</f>
        <v>200000000</v>
      </c>
      <c r="CE143" s="95">
        <f>Y143+BA143</f>
        <v>0</v>
      </c>
      <c r="CF143" s="1"/>
    </row>
    <row r="144" spans="1:84">
      <c r="A144" s="17">
        <v>782</v>
      </c>
      <c r="B144" s="17" t="s">
        <v>155</v>
      </c>
      <c r="C144" s="18">
        <f t="shared" si="54"/>
        <v>0</v>
      </c>
      <c r="D144" s="51">
        <v>0</v>
      </c>
      <c r="E144" s="18">
        <f t="shared" si="55"/>
        <v>0</v>
      </c>
      <c r="F144" s="17">
        <v>0</v>
      </c>
      <c r="G144" s="17">
        <v>0</v>
      </c>
      <c r="H144" s="18">
        <f t="shared" si="56"/>
        <v>390417227.99769002</v>
      </c>
      <c r="I144" s="51">
        <v>390417227.99769002</v>
      </c>
      <c r="J144" s="51">
        <v>0</v>
      </c>
      <c r="K144" s="18">
        <f t="shared" si="57"/>
        <v>368354576.54599494</v>
      </c>
      <c r="L144" s="17">
        <v>368354576.54599494</v>
      </c>
      <c r="M144" s="17">
        <v>0</v>
      </c>
      <c r="N144" s="18">
        <f t="shared" si="58"/>
        <v>0</v>
      </c>
      <c r="O144" s="18">
        <f t="shared" si="59"/>
        <v>0</v>
      </c>
      <c r="P144" s="17">
        <v>0</v>
      </c>
      <c r="Q144" s="17">
        <v>0</v>
      </c>
      <c r="R144" s="18">
        <f t="shared" si="60"/>
        <v>0</v>
      </c>
      <c r="S144" s="17">
        <v>0</v>
      </c>
      <c r="T144" s="17">
        <v>0</v>
      </c>
      <c r="U144" s="18">
        <f t="shared" si="61"/>
        <v>0</v>
      </c>
      <c r="V144" s="17">
        <v>0</v>
      </c>
      <c r="W144" s="17">
        <v>0</v>
      </c>
      <c r="X144" s="18">
        <f t="shared" si="62"/>
        <v>458799419.33664227</v>
      </c>
      <c r="Y144" s="17">
        <v>0</v>
      </c>
      <c r="Z144" s="17">
        <v>227342834.73913014</v>
      </c>
      <c r="AA144" s="17">
        <v>231456584.59751216</v>
      </c>
      <c r="AB144" s="17">
        <v>0</v>
      </c>
      <c r="AC144" s="18">
        <v>24999999.999976017</v>
      </c>
      <c r="AD144" s="18">
        <v>16364468.593635241</v>
      </c>
      <c r="AE144" s="18">
        <v>0</v>
      </c>
      <c r="AF144" s="18">
        <v>0</v>
      </c>
      <c r="AG144" s="46">
        <f t="shared" si="63"/>
        <v>0</v>
      </c>
      <c r="AH144" s="51">
        <v>0</v>
      </c>
      <c r="AI144" s="18">
        <f t="shared" si="52"/>
        <v>651310284.00000012</v>
      </c>
      <c r="AJ144" s="51">
        <v>402764340</v>
      </c>
      <c r="AK144" s="51">
        <v>125157384.00000012</v>
      </c>
      <c r="AL144" s="51">
        <v>123388560</v>
      </c>
      <c r="AM144" s="18">
        <f t="shared" si="64"/>
        <v>482537982</v>
      </c>
      <c r="AN144" s="17">
        <v>230127919</v>
      </c>
      <c r="AO144" s="17">
        <v>252410063</v>
      </c>
      <c r="AP144" s="17">
        <v>0</v>
      </c>
      <c r="AQ144" s="18">
        <v>109651166.75925854</v>
      </c>
      <c r="AR144" s="18">
        <f t="shared" si="65"/>
        <v>0</v>
      </c>
      <c r="AS144" s="51">
        <v>0</v>
      </c>
      <c r="AT144" s="46">
        <v>28969140.000002444</v>
      </c>
      <c r="AU144" s="18">
        <f t="shared" si="66"/>
        <v>54530859</v>
      </c>
      <c r="AV144" s="17">
        <v>54530859</v>
      </c>
      <c r="AW144" s="17">
        <v>0</v>
      </c>
      <c r="AX144" s="18">
        <v>0</v>
      </c>
      <c r="AY144" s="18">
        <f t="shared" si="67"/>
        <v>0</v>
      </c>
      <c r="AZ144" s="51">
        <v>0</v>
      </c>
      <c r="BA144" s="17">
        <v>0</v>
      </c>
      <c r="BB144" s="18">
        <f t="shared" si="53"/>
        <v>162995.9399419</v>
      </c>
      <c r="BC144" s="17">
        <v>0</v>
      </c>
      <c r="BD144" s="17">
        <v>162995.9399419</v>
      </c>
      <c r="BE144" s="18">
        <f t="shared" si="68"/>
        <v>0</v>
      </c>
      <c r="BF144" s="51">
        <v>0</v>
      </c>
      <c r="BG144" s="46">
        <v>0</v>
      </c>
      <c r="BH144" s="46">
        <f t="shared" si="69"/>
        <v>0</v>
      </c>
      <c r="BI144" s="51">
        <v>0</v>
      </c>
      <c r="BJ144" s="51">
        <v>0</v>
      </c>
      <c r="BK144" s="46">
        <v>19392583.23821567</v>
      </c>
      <c r="BL144" s="46">
        <f t="shared" si="70"/>
        <v>0</v>
      </c>
      <c r="BM144" s="51">
        <v>0</v>
      </c>
      <c r="BN144" s="18">
        <v>0</v>
      </c>
      <c r="BO144" s="18">
        <v>0</v>
      </c>
      <c r="BP144" s="18">
        <v>0</v>
      </c>
      <c r="BQ144" s="18">
        <f t="shared" si="71"/>
        <v>150000000</v>
      </c>
      <c r="BR144" s="51">
        <v>150000000</v>
      </c>
      <c r="BS144" s="9">
        <f t="shared" si="72"/>
        <v>2755490703.4113569</v>
      </c>
      <c r="BT144" s="19">
        <f>SUM(C144,H144,AC144,AI144,AT144,)</f>
        <v>1095696651.9976685</v>
      </c>
      <c r="BU144" s="19">
        <f>SUM(C144,H144)</f>
        <v>390417227.99769002</v>
      </c>
      <c r="BV144" s="19">
        <f>SUM(AC144,AI144,AT144)</f>
        <v>705279423.99997854</v>
      </c>
      <c r="BW144" s="11">
        <f t="shared" si="73"/>
        <v>941343465.31778777</v>
      </c>
      <c r="BX144" s="20">
        <f>SUM(E144,K144)</f>
        <v>368354576.54599494</v>
      </c>
      <c r="BY144" s="20">
        <f>SUM(AD144,AM144,AU144,BB144,BK144)</f>
        <v>572988888.77179289</v>
      </c>
      <c r="BZ144" s="20">
        <f t="shared" si="74"/>
        <v>0</v>
      </c>
      <c r="CA144" s="12">
        <f t="shared" si="75"/>
        <v>718450586.09590077</v>
      </c>
      <c r="CB144" s="21">
        <f>SUM(N144,Z144:AB144)</f>
        <v>458799419.33664227</v>
      </c>
      <c r="CC144" s="21">
        <f>SUM(AE144,AF144,AQ144,AX144,BG144)</f>
        <v>109651166.75925854</v>
      </c>
      <c r="CD144" s="21">
        <f>SUM(BL144,AG144,AR144,AZ144,BH144,BQ144)</f>
        <v>150000000</v>
      </c>
      <c r="CE144" s="95">
        <f>Y144+BA144</f>
        <v>0</v>
      </c>
      <c r="CF144" s="1"/>
    </row>
    <row r="145" spans="1:84">
      <c r="A145" s="17">
        <v>783</v>
      </c>
      <c r="B145" s="17" t="s">
        <v>161</v>
      </c>
      <c r="C145" s="18">
        <f t="shared" si="54"/>
        <v>0</v>
      </c>
      <c r="D145" s="51">
        <v>0</v>
      </c>
      <c r="E145" s="18">
        <f t="shared" si="55"/>
        <v>0</v>
      </c>
      <c r="F145" s="17">
        <v>0</v>
      </c>
      <c r="G145" s="17">
        <v>0</v>
      </c>
      <c r="H145" s="18">
        <f t="shared" si="56"/>
        <v>386712000.00000018</v>
      </c>
      <c r="I145" s="51">
        <v>386712000.00000018</v>
      </c>
      <c r="J145" s="51">
        <v>0</v>
      </c>
      <c r="K145" s="18">
        <f t="shared" si="57"/>
        <v>332950642.32490736</v>
      </c>
      <c r="L145" s="17">
        <v>332950642.32490736</v>
      </c>
      <c r="M145" s="17">
        <v>0</v>
      </c>
      <c r="N145" s="18">
        <f t="shared" si="58"/>
        <v>0</v>
      </c>
      <c r="O145" s="18">
        <f t="shared" si="59"/>
        <v>0</v>
      </c>
      <c r="P145" s="17">
        <v>0</v>
      </c>
      <c r="Q145" s="17">
        <v>0</v>
      </c>
      <c r="R145" s="18">
        <f t="shared" si="60"/>
        <v>0</v>
      </c>
      <c r="S145" s="17">
        <v>0</v>
      </c>
      <c r="T145" s="17">
        <v>0</v>
      </c>
      <c r="U145" s="18">
        <f t="shared" si="61"/>
        <v>0</v>
      </c>
      <c r="V145" s="17">
        <v>0</v>
      </c>
      <c r="W145" s="17">
        <v>0</v>
      </c>
      <c r="X145" s="18">
        <f t="shared" si="62"/>
        <v>369354789.20594448</v>
      </c>
      <c r="Y145" s="17">
        <v>0</v>
      </c>
      <c r="Z145" s="17">
        <v>205509700.5798071</v>
      </c>
      <c r="AA145" s="17">
        <v>163845088.62613738</v>
      </c>
      <c r="AB145" s="17">
        <v>0</v>
      </c>
      <c r="AC145" s="18">
        <v>24999999.999976017</v>
      </c>
      <c r="AD145" s="18">
        <v>16537246.116876548</v>
      </c>
      <c r="AE145" s="18">
        <v>0</v>
      </c>
      <c r="AF145" s="18">
        <v>0</v>
      </c>
      <c r="AG145" s="46">
        <f t="shared" si="63"/>
        <v>0</v>
      </c>
      <c r="AH145" s="51">
        <v>0</v>
      </c>
      <c r="AI145" s="18">
        <f t="shared" si="52"/>
        <v>2976652220</v>
      </c>
      <c r="AJ145" s="51">
        <v>1954425671.9999998</v>
      </c>
      <c r="AK145" s="51">
        <v>638708256</v>
      </c>
      <c r="AL145" s="51">
        <v>383518292</v>
      </c>
      <c r="AM145" s="18">
        <f t="shared" si="64"/>
        <v>530148146</v>
      </c>
      <c r="AN145" s="17">
        <v>147947708</v>
      </c>
      <c r="AO145" s="17">
        <v>382200438</v>
      </c>
      <c r="AP145" s="17">
        <v>0</v>
      </c>
      <c r="AQ145" s="18">
        <v>110891230.90928863</v>
      </c>
      <c r="AR145" s="18">
        <f t="shared" si="65"/>
        <v>0</v>
      </c>
      <c r="AS145" s="51">
        <v>0</v>
      </c>
      <c r="AT145" s="46">
        <v>422511400.00000435</v>
      </c>
      <c r="AU145" s="18">
        <f t="shared" si="66"/>
        <v>53068471.171573982</v>
      </c>
      <c r="AV145" s="17">
        <v>53068471.171573982</v>
      </c>
      <c r="AW145" s="17">
        <v>0</v>
      </c>
      <c r="AX145" s="18">
        <v>0</v>
      </c>
      <c r="AY145" s="18">
        <f t="shared" si="67"/>
        <v>0</v>
      </c>
      <c r="AZ145" s="51">
        <v>0</v>
      </c>
      <c r="BA145" s="17">
        <v>0</v>
      </c>
      <c r="BB145" s="18">
        <f t="shared" si="53"/>
        <v>66782.530386099999</v>
      </c>
      <c r="BC145" s="17">
        <v>0</v>
      </c>
      <c r="BD145" s="17">
        <v>66782.530386099999</v>
      </c>
      <c r="BE145" s="18">
        <f t="shared" si="68"/>
        <v>0</v>
      </c>
      <c r="BF145" s="51">
        <v>0</v>
      </c>
      <c r="BG145" s="46">
        <v>0</v>
      </c>
      <c r="BH145" s="46">
        <f t="shared" si="69"/>
        <v>0</v>
      </c>
      <c r="BI145" s="51">
        <v>0</v>
      </c>
      <c r="BJ145" s="51">
        <v>0</v>
      </c>
      <c r="BK145" s="46">
        <v>15760909.632039316</v>
      </c>
      <c r="BL145" s="46">
        <f t="shared" si="70"/>
        <v>0</v>
      </c>
      <c r="BM145" s="51">
        <v>0</v>
      </c>
      <c r="BN145" s="18">
        <v>0</v>
      </c>
      <c r="BO145" s="18">
        <v>0</v>
      </c>
      <c r="BP145" s="18">
        <v>0</v>
      </c>
      <c r="BQ145" s="18">
        <f t="shared" si="71"/>
        <v>150000000</v>
      </c>
      <c r="BR145" s="51">
        <v>150000000</v>
      </c>
      <c r="BS145" s="9">
        <f t="shared" si="72"/>
        <v>5389653837.8909969</v>
      </c>
      <c r="BT145" s="19">
        <f>SUM(C145,H145,AC145,AI145,AT145,)</f>
        <v>3810875619.9999804</v>
      </c>
      <c r="BU145" s="19">
        <f>SUM(C145,H145)</f>
        <v>386712000.00000018</v>
      </c>
      <c r="BV145" s="19">
        <f>SUM(AC145,AI145,AT145)</f>
        <v>3424163619.9999804</v>
      </c>
      <c r="BW145" s="11">
        <f t="shared" si="73"/>
        <v>948532197.7757833</v>
      </c>
      <c r="BX145" s="20">
        <f>SUM(E145,K145)</f>
        <v>332950642.32490736</v>
      </c>
      <c r="BY145" s="20">
        <f>SUM(AD145,AM145,AU145,BB145,BK145)</f>
        <v>615581555.450876</v>
      </c>
      <c r="BZ145" s="20">
        <f t="shared" si="74"/>
        <v>0</v>
      </c>
      <c r="CA145" s="12">
        <f t="shared" si="75"/>
        <v>630246020.11523318</v>
      </c>
      <c r="CB145" s="21">
        <f>SUM(N145,Z145:AB145)</f>
        <v>369354789.20594448</v>
      </c>
      <c r="CC145" s="21">
        <f>SUM(AE145,AF145,AQ145,AX145,BG145)</f>
        <v>110891230.90928863</v>
      </c>
      <c r="CD145" s="21">
        <f>SUM(BL145,AG145,AR145,AZ145,BH145,BQ145)</f>
        <v>150000000</v>
      </c>
      <c r="CE145" s="95">
        <f>Y145+BA145</f>
        <v>0</v>
      </c>
      <c r="CF145" s="1"/>
    </row>
    <row r="146" spans="1:84">
      <c r="A146" s="17">
        <v>784</v>
      </c>
      <c r="B146" s="17" t="s">
        <v>156</v>
      </c>
      <c r="C146" s="18">
        <f t="shared" si="54"/>
        <v>0</v>
      </c>
      <c r="D146" s="51">
        <v>0</v>
      </c>
      <c r="E146" s="18">
        <f t="shared" si="55"/>
        <v>0</v>
      </c>
      <c r="F146" s="17">
        <v>0</v>
      </c>
      <c r="G146" s="17">
        <v>0</v>
      </c>
      <c r="H146" s="18">
        <f t="shared" si="56"/>
        <v>390417228.00000447</v>
      </c>
      <c r="I146" s="51">
        <v>390417228.00000447</v>
      </c>
      <c r="J146" s="51">
        <v>0</v>
      </c>
      <c r="K146" s="18">
        <f t="shared" si="57"/>
        <v>213101026.35846233</v>
      </c>
      <c r="L146" s="17">
        <v>213101026.35846233</v>
      </c>
      <c r="M146" s="17">
        <v>0</v>
      </c>
      <c r="N146" s="18">
        <f t="shared" si="58"/>
        <v>0</v>
      </c>
      <c r="O146" s="18">
        <f t="shared" si="59"/>
        <v>0</v>
      </c>
      <c r="P146" s="17">
        <v>0</v>
      </c>
      <c r="Q146" s="17">
        <v>0</v>
      </c>
      <c r="R146" s="18">
        <f t="shared" si="60"/>
        <v>0</v>
      </c>
      <c r="S146" s="17">
        <v>0</v>
      </c>
      <c r="T146" s="17">
        <v>0</v>
      </c>
      <c r="U146" s="18">
        <f t="shared" si="61"/>
        <v>0</v>
      </c>
      <c r="V146" s="17">
        <v>0</v>
      </c>
      <c r="W146" s="17">
        <v>0</v>
      </c>
      <c r="X146" s="18">
        <f t="shared" si="62"/>
        <v>315947385.3172642</v>
      </c>
      <c r="Y146" s="17">
        <v>0</v>
      </c>
      <c r="Z146" s="17">
        <v>185256099.24447593</v>
      </c>
      <c r="AA146" s="17">
        <v>130691286.07278825</v>
      </c>
      <c r="AB146" s="17">
        <v>0</v>
      </c>
      <c r="AC146" s="18">
        <v>24999999.999976017</v>
      </c>
      <c r="AD146" s="18">
        <v>11467808.971389109</v>
      </c>
      <c r="AE146" s="18">
        <v>0</v>
      </c>
      <c r="AF146" s="18">
        <v>0</v>
      </c>
      <c r="AG146" s="46">
        <f t="shared" si="63"/>
        <v>0</v>
      </c>
      <c r="AH146" s="51">
        <v>0</v>
      </c>
      <c r="AI146" s="18">
        <f t="shared" si="52"/>
        <v>1571131368.0000002</v>
      </c>
      <c r="AJ146" s="51">
        <v>1007504040.0000001</v>
      </c>
      <c r="AK146" s="51">
        <v>174750576.00000006</v>
      </c>
      <c r="AL146" s="51">
        <v>388876752</v>
      </c>
      <c r="AM146" s="18">
        <f t="shared" si="64"/>
        <v>651583815.34586763</v>
      </c>
      <c r="AN146" s="17">
        <v>124045752</v>
      </c>
      <c r="AO146" s="17">
        <v>393338063</v>
      </c>
      <c r="AP146" s="17">
        <v>134200000.3458676</v>
      </c>
      <c r="AQ146" s="18">
        <v>71679495.722253487</v>
      </c>
      <c r="AR146" s="18">
        <f t="shared" si="65"/>
        <v>0</v>
      </c>
      <c r="AS146" s="51">
        <v>0</v>
      </c>
      <c r="AT146" s="46">
        <v>2.5779008865356445E-6</v>
      </c>
      <c r="AU146" s="18">
        <f t="shared" si="66"/>
        <v>29796091.931927878</v>
      </c>
      <c r="AV146" s="17">
        <v>29796091.931927878</v>
      </c>
      <c r="AW146" s="17">
        <v>0</v>
      </c>
      <c r="AX146" s="18">
        <v>0</v>
      </c>
      <c r="AY146" s="18">
        <f t="shared" si="67"/>
        <v>0</v>
      </c>
      <c r="AZ146" s="51">
        <v>0</v>
      </c>
      <c r="BA146" s="17">
        <v>0</v>
      </c>
      <c r="BB146" s="18">
        <f t="shared" si="53"/>
        <v>138075.7180921</v>
      </c>
      <c r="BC146" s="17">
        <v>0</v>
      </c>
      <c r="BD146" s="17">
        <v>138075.7180921</v>
      </c>
      <c r="BE146" s="18">
        <f t="shared" si="68"/>
        <v>0</v>
      </c>
      <c r="BF146" s="51">
        <v>0</v>
      </c>
      <c r="BG146" s="46">
        <v>0</v>
      </c>
      <c r="BH146" s="46">
        <f t="shared" si="69"/>
        <v>0</v>
      </c>
      <c r="BI146" s="51">
        <v>0</v>
      </c>
      <c r="BJ146" s="51">
        <v>0</v>
      </c>
      <c r="BK146" s="46">
        <v>14424764.809390269</v>
      </c>
      <c r="BL146" s="46">
        <f t="shared" si="70"/>
        <v>0</v>
      </c>
      <c r="BM146" s="51">
        <v>0</v>
      </c>
      <c r="BN146" s="18">
        <v>542473488.00090551</v>
      </c>
      <c r="BO146" s="18">
        <v>8036849.0002302164</v>
      </c>
      <c r="BP146" s="18">
        <v>0</v>
      </c>
      <c r="BQ146" s="18">
        <f t="shared" si="71"/>
        <v>150000000</v>
      </c>
      <c r="BR146" s="51">
        <v>150000000</v>
      </c>
      <c r="BS146" s="9">
        <f t="shared" si="72"/>
        <v>3995197397.175766</v>
      </c>
      <c r="BT146" s="19">
        <f>SUM(C146,H146,AC146,AI146,AT146,)</f>
        <v>1986548595.9999833</v>
      </c>
      <c r="BU146" s="19">
        <f>SUM(C146,H146)</f>
        <v>390417228.00000447</v>
      </c>
      <c r="BV146" s="19">
        <f>SUM(AC146,AI146,AT146)</f>
        <v>1596131367.9999788</v>
      </c>
      <c r="BW146" s="11">
        <f t="shared" si="73"/>
        <v>1471021920.1362653</v>
      </c>
      <c r="BX146" s="20">
        <f>SUM(E146,K146)</f>
        <v>213101026.35846233</v>
      </c>
      <c r="BY146" s="20">
        <f>SUM(AD146,AM146,AU146,BB146,BK146)</f>
        <v>707410556.776667</v>
      </c>
      <c r="BZ146" s="20">
        <f t="shared" si="74"/>
        <v>0</v>
      </c>
      <c r="CA146" s="12">
        <f t="shared" si="75"/>
        <v>537626881.03951764</v>
      </c>
      <c r="CB146" s="21">
        <f>SUM(N146,Z146:AB146)</f>
        <v>315947385.3172642</v>
      </c>
      <c r="CC146" s="21">
        <f>SUM(AE146,AF146,AQ146,AX146,BG146)</f>
        <v>71679495.722253487</v>
      </c>
      <c r="CD146" s="21">
        <f>SUM(BL146,AG146,AR146,AZ146,BH146,BQ146)</f>
        <v>150000000</v>
      </c>
      <c r="CE146" s="95">
        <f>Y146+BA146</f>
        <v>0</v>
      </c>
      <c r="CF146" s="1"/>
    </row>
    <row r="147" spans="1:84">
      <c r="A147" s="17">
        <v>785</v>
      </c>
      <c r="B147" s="17" t="s">
        <v>157</v>
      </c>
      <c r="C147" s="18">
        <f t="shared" si="54"/>
        <v>0</v>
      </c>
      <c r="D147" s="51">
        <v>0</v>
      </c>
      <c r="E147" s="18">
        <f t="shared" si="55"/>
        <v>0</v>
      </c>
      <c r="F147" s="17">
        <v>0</v>
      </c>
      <c r="G147" s="17">
        <v>0</v>
      </c>
      <c r="H147" s="18">
        <f t="shared" si="56"/>
        <v>390417227.99769002</v>
      </c>
      <c r="I147" s="51">
        <v>390417227.99769002</v>
      </c>
      <c r="J147" s="51">
        <v>0</v>
      </c>
      <c r="K147" s="18">
        <f t="shared" si="57"/>
        <v>448037868.7330156</v>
      </c>
      <c r="L147" s="17">
        <v>448037868.7330156</v>
      </c>
      <c r="M147" s="17">
        <v>0</v>
      </c>
      <c r="N147" s="18">
        <f t="shared" si="58"/>
        <v>0</v>
      </c>
      <c r="O147" s="18">
        <f t="shared" si="59"/>
        <v>0</v>
      </c>
      <c r="P147" s="17">
        <v>0</v>
      </c>
      <c r="Q147" s="17">
        <v>0</v>
      </c>
      <c r="R147" s="18">
        <f t="shared" si="60"/>
        <v>0</v>
      </c>
      <c r="S147" s="17">
        <v>0</v>
      </c>
      <c r="T147" s="17">
        <v>0</v>
      </c>
      <c r="U147" s="18">
        <f t="shared" si="61"/>
        <v>0</v>
      </c>
      <c r="V147" s="17">
        <v>0</v>
      </c>
      <c r="W147" s="17">
        <v>0</v>
      </c>
      <c r="X147" s="18">
        <f t="shared" si="62"/>
        <v>712226014.40548527</v>
      </c>
      <c r="Y147" s="17">
        <v>0</v>
      </c>
      <c r="Z147" s="17">
        <v>375847932.84001952</v>
      </c>
      <c r="AA147" s="17">
        <v>336378081.56546575</v>
      </c>
      <c r="AB147" s="17">
        <v>0</v>
      </c>
      <c r="AC147" s="18">
        <v>24999999.999976017</v>
      </c>
      <c r="AD147" s="18">
        <v>21593634.454251196</v>
      </c>
      <c r="AE147" s="18">
        <v>0</v>
      </c>
      <c r="AF147" s="18">
        <v>0</v>
      </c>
      <c r="AG147" s="46">
        <f t="shared" si="63"/>
        <v>0</v>
      </c>
      <c r="AH147" s="51">
        <v>0</v>
      </c>
      <c r="AI147" s="18">
        <f t="shared" si="52"/>
        <v>1970996781.7319999</v>
      </c>
      <c r="AJ147" s="51">
        <v>1293755037.7319999</v>
      </c>
      <c r="AK147" s="51">
        <v>677241744</v>
      </c>
      <c r="AL147" s="51">
        <v>0</v>
      </c>
      <c r="AM147" s="18">
        <f t="shared" si="64"/>
        <v>670878614</v>
      </c>
      <c r="AN147" s="17">
        <v>290815145</v>
      </c>
      <c r="AO147" s="17">
        <v>380063469</v>
      </c>
      <c r="AP147" s="17">
        <v>0</v>
      </c>
      <c r="AQ147" s="18">
        <v>129607029.40898192</v>
      </c>
      <c r="AR147" s="18">
        <f t="shared" si="65"/>
        <v>0</v>
      </c>
      <c r="AS147" s="51">
        <v>0</v>
      </c>
      <c r="AT147" s="46">
        <v>398761932</v>
      </c>
      <c r="AU147" s="18">
        <f t="shared" si="66"/>
        <v>77943273</v>
      </c>
      <c r="AV147" s="17">
        <v>77943273</v>
      </c>
      <c r="AW147" s="17">
        <v>0</v>
      </c>
      <c r="AX147" s="18">
        <v>0</v>
      </c>
      <c r="AY147" s="18">
        <f t="shared" si="67"/>
        <v>0</v>
      </c>
      <c r="AZ147" s="51">
        <v>0</v>
      </c>
      <c r="BA147" s="17">
        <v>0</v>
      </c>
      <c r="BB147" s="18">
        <f t="shared" si="53"/>
        <v>321186.87183449999</v>
      </c>
      <c r="BC147" s="17">
        <v>0</v>
      </c>
      <c r="BD147" s="17">
        <v>321186.87183449999</v>
      </c>
      <c r="BE147" s="18">
        <f t="shared" si="68"/>
        <v>0</v>
      </c>
      <c r="BF147" s="51">
        <v>0</v>
      </c>
      <c r="BG147" s="46">
        <v>0</v>
      </c>
      <c r="BH147" s="46">
        <f t="shared" si="69"/>
        <v>0</v>
      </c>
      <c r="BI147" s="51">
        <v>0</v>
      </c>
      <c r="BJ147" s="51">
        <v>0</v>
      </c>
      <c r="BK147" s="46">
        <v>23870499.418367445</v>
      </c>
      <c r="BL147" s="46">
        <f t="shared" si="70"/>
        <v>0</v>
      </c>
      <c r="BM147" s="51">
        <v>0</v>
      </c>
      <c r="BN147" s="18">
        <v>0</v>
      </c>
      <c r="BO147" s="18">
        <v>0</v>
      </c>
      <c r="BP147" s="18">
        <v>0</v>
      </c>
      <c r="BQ147" s="18">
        <f t="shared" si="71"/>
        <v>150000000</v>
      </c>
      <c r="BR147" s="51">
        <v>150000000</v>
      </c>
      <c r="BS147" s="9">
        <f t="shared" si="72"/>
        <v>5019654062.0216017</v>
      </c>
      <c r="BT147" s="19">
        <f>SUM(C147,H147,AC147,AI147,AT147,)</f>
        <v>2785175941.7296658</v>
      </c>
      <c r="BU147" s="19">
        <f>SUM(C147,H147)</f>
        <v>390417227.99769002</v>
      </c>
      <c r="BV147" s="19">
        <f>SUM(AC147,AI147,AT147)</f>
        <v>2394758713.7319756</v>
      </c>
      <c r="BW147" s="11">
        <f t="shared" si="73"/>
        <v>1242645076.4774687</v>
      </c>
      <c r="BX147" s="20">
        <f>SUM(E147,K147)</f>
        <v>448037868.7330156</v>
      </c>
      <c r="BY147" s="20">
        <f>SUM(AD147,AM147,AU147,BB147,BK147)</f>
        <v>794607207.74445319</v>
      </c>
      <c r="BZ147" s="20">
        <f t="shared" si="74"/>
        <v>0</v>
      </c>
      <c r="CA147" s="12">
        <f t="shared" si="75"/>
        <v>991833043.81446719</v>
      </c>
      <c r="CB147" s="21">
        <f>SUM(N147,Z147:AB147)</f>
        <v>712226014.40548527</v>
      </c>
      <c r="CC147" s="21">
        <f>SUM(AE147,AF147,AQ147,AX147,BG147)</f>
        <v>129607029.40898192</v>
      </c>
      <c r="CD147" s="21">
        <f>SUM(BL147,AG147,AR147,AZ147,BH147,BQ147)</f>
        <v>150000000</v>
      </c>
      <c r="CE147" s="95">
        <f>Y147+BA147</f>
        <v>0</v>
      </c>
      <c r="CF147" s="1"/>
    </row>
    <row r="148" spans="1:84">
      <c r="A148" s="17">
        <v>786</v>
      </c>
      <c r="B148" s="17" t="s">
        <v>162</v>
      </c>
      <c r="C148" s="18">
        <f t="shared" si="54"/>
        <v>0</v>
      </c>
      <c r="D148" s="51">
        <v>0</v>
      </c>
      <c r="E148" s="18">
        <f t="shared" si="55"/>
        <v>0</v>
      </c>
      <c r="F148" s="17">
        <v>0</v>
      </c>
      <c r="G148" s="17">
        <v>0</v>
      </c>
      <c r="H148" s="18">
        <f t="shared" si="56"/>
        <v>386577228.00000018</v>
      </c>
      <c r="I148" s="51">
        <v>386577228.00000018</v>
      </c>
      <c r="J148" s="51">
        <v>0</v>
      </c>
      <c r="K148" s="18">
        <f t="shared" si="57"/>
        <v>208581677.00046375</v>
      </c>
      <c r="L148" s="17">
        <v>208581677.00046375</v>
      </c>
      <c r="M148" s="17">
        <v>0</v>
      </c>
      <c r="N148" s="18">
        <f t="shared" si="58"/>
        <v>0</v>
      </c>
      <c r="O148" s="18">
        <f t="shared" si="59"/>
        <v>0</v>
      </c>
      <c r="P148" s="17">
        <v>0</v>
      </c>
      <c r="Q148" s="17">
        <v>0</v>
      </c>
      <c r="R148" s="18">
        <f t="shared" si="60"/>
        <v>0</v>
      </c>
      <c r="S148" s="17">
        <v>0</v>
      </c>
      <c r="T148" s="17">
        <v>0</v>
      </c>
      <c r="U148" s="18">
        <f t="shared" si="61"/>
        <v>0</v>
      </c>
      <c r="V148" s="17">
        <v>0</v>
      </c>
      <c r="W148" s="17">
        <v>0</v>
      </c>
      <c r="X148" s="18">
        <f t="shared" si="62"/>
        <v>230105221.80186248</v>
      </c>
      <c r="Y148" s="17">
        <v>0</v>
      </c>
      <c r="Z148" s="17">
        <v>138042909.30833182</v>
      </c>
      <c r="AA148" s="17">
        <v>92062312.493530676</v>
      </c>
      <c r="AB148" s="17">
        <v>0</v>
      </c>
      <c r="AC148" s="18">
        <v>24999999.999976017</v>
      </c>
      <c r="AD148" s="18">
        <v>11405359.127106741</v>
      </c>
      <c r="AE148" s="18">
        <v>0</v>
      </c>
      <c r="AF148" s="18">
        <v>0</v>
      </c>
      <c r="AG148" s="46">
        <f t="shared" si="63"/>
        <v>0</v>
      </c>
      <c r="AH148" s="51">
        <v>0</v>
      </c>
      <c r="AI148" s="18">
        <f t="shared" si="52"/>
        <v>2711667326</v>
      </c>
      <c r="AJ148" s="51">
        <v>1675693166</v>
      </c>
      <c r="AK148" s="51">
        <v>673454820</v>
      </c>
      <c r="AL148" s="51">
        <v>362519340</v>
      </c>
      <c r="AM148" s="18">
        <f t="shared" si="64"/>
        <v>422008209.50221026</v>
      </c>
      <c r="AN148" s="17">
        <v>71679271</v>
      </c>
      <c r="AO148" s="17">
        <v>155328938</v>
      </c>
      <c r="AP148" s="17">
        <v>195000000.50221029</v>
      </c>
      <c r="AQ148" s="18">
        <v>75913899.940275952</v>
      </c>
      <c r="AR148" s="18">
        <f t="shared" si="65"/>
        <v>0</v>
      </c>
      <c r="AS148" s="51">
        <v>0</v>
      </c>
      <c r="AT148" s="46">
        <v>156204816</v>
      </c>
      <c r="AU148" s="18">
        <f t="shared" si="66"/>
        <v>29801071.752371479</v>
      </c>
      <c r="AV148" s="17">
        <v>29801071.752371479</v>
      </c>
      <c r="AW148" s="17">
        <v>0</v>
      </c>
      <c r="AX148" s="18">
        <v>0</v>
      </c>
      <c r="AY148" s="18">
        <f t="shared" si="67"/>
        <v>0</v>
      </c>
      <c r="AZ148" s="51">
        <v>0</v>
      </c>
      <c r="BA148" s="17">
        <v>0</v>
      </c>
      <c r="BB148" s="18">
        <f t="shared" si="53"/>
        <v>66432.375549799995</v>
      </c>
      <c r="BC148" s="17">
        <v>0</v>
      </c>
      <c r="BD148" s="17">
        <v>66432.375549799995</v>
      </c>
      <c r="BE148" s="18">
        <f t="shared" si="68"/>
        <v>0</v>
      </c>
      <c r="BF148" s="51">
        <v>0</v>
      </c>
      <c r="BG148" s="46">
        <v>0</v>
      </c>
      <c r="BH148" s="46">
        <f t="shared" si="69"/>
        <v>0</v>
      </c>
      <c r="BI148" s="51">
        <v>0</v>
      </c>
      <c r="BJ148" s="51">
        <v>0</v>
      </c>
      <c r="BK148" s="46">
        <v>7914997.5222628741</v>
      </c>
      <c r="BL148" s="46">
        <f t="shared" si="70"/>
        <v>0</v>
      </c>
      <c r="BM148" s="51">
        <v>0</v>
      </c>
      <c r="BN148" s="18">
        <v>0</v>
      </c>
      <c r="BO148" s="18">
        <v>0</v>
      </c>
      <c r="BP148" s="18">
        <v>0</v>
      </c>
      <c r="BQ148" s="18">
        <f t="shared" si="71"/>
        <v>150000000</v>
      </c>
      <c r="BR148" s="51">
        <v>150000000</v>
      </c>
      <c r="BS148" s="9">
        <f t="shared" si="72"/>
        <v>4415246239.0220795</v>
      </c>
      <c r="BT148" s="19">
        <f>SUM(C148,H148,AC148,AI148,AT148,)</f>
        <v>3279449369.9999762</v>
      </c>
      <c r="BU148" s="19">
        <f>SUM(C148,H148)</f>
        <v>386577228.00000018</v>
      </c>
      <c r="BV148" s="19">
        <f>SUM(AC148,AI148,AT148)</f>
        <v>2892872141.9999762</v>
      </c>
      <c r="BW148" s="11">
        <f t="shared" si="73"/>
        <v>679777747.27996492</v>
      </c>
      <c r="BX148" s="20">
        <f>SUM(E148,K148)</f>
        <v>208581677.00046375</v>
      </c>
      <c r="BY148" s="20">
        <f>SUM(AD148,AM148,AU148,BB148,BK148)</f>
        <v>471196070.27950114</v>
      </c>
      <c r="BZ148" s="20">
        <f t="shared" si="74"/>
        <v>0</v>
      </c>
      <c r="CA148" s="12">
        <f t="shared" si="75"/>
        <v>456019121.74213845</v>
      </c>
      <c r="CB148" s="21">
        <f>SUM(N148,Z148:AB148)</f>
        <v>230105221.80186248</v>
      </c>
      <c r="CC148" s="21">
        <f>SUM(AE148,AF148,AQ148,AX148,BG148)</f>
        <v>75913899.940275952</v>
      </c>
      <c r="CD148" s="21">
        <f>SUM(BL148,AG148,AR148,AZ148,BH148,BQ148)</f>
        <v>150000000</v>
      </c>
      <c r="CE148" s="95">
        <f>Y148+BA148</f>
        <v>0</v>
      </c>
      <c r="CF148" s="1"/>
    </row>
    <row r="149" spans="1:84">
      <c r="A149" s="17">
        <v>787</v>
      </c>
      <c r="B149" s="17" t="s">
        <v>158</v>
      </c>
      <c r="C149" s="18">
        <f t="shared" si="54"/>
        <v>0</v>
      </c>
      <c r="D149" s="51">
        <v>0</v>
      </c>
      <c r="E149" s="18">
        <f t="shared" si="55"/>
        <v>0</v>
      </c>
      <c r="F149" s="17">
        <v>0</v>
      </c>
      <c r="G149" s="17">
        <v>0</v>
      </c>
      <c r="H149" s="18">
        <f t="shared" si="56"/>
        <v>386577228.00000018</v>
      </c>
      <c r="I149" s="51">
        <v>386577228.00000018</v>
      </c>
      <c r="J149" s="51">
        <v>0</v>
      </c>
      <c r="K149" s="18">
        <f t="shared" si="57"/>
        <v>329241432.23424757</v>
      </c>
      <c r="L149" s="17">
        <v>329241432.23424757</v>
      </c>
      <c r="M149" s="17">
        <v>0</v>
      </c>
      <c r="N149" s="18">
        <f t="shared" si="58"/>
        <v>0</v>
      </c>
      <c r="O149" s="18">
        <f t="shared" si="59"/>
        <v>0</v>
      </c>
      <c r="P149" s="17">
        <v>0</v>
      </c>
      <c r="Q149" s="17">
        <v>0</v>
      </c>
      <c r="R149" s="18">
        <f t="shared" si="60"/>
        <v>0</v>
      </c>
      <c r="S149" s="17">
        <v>0</v>
      </c>
      <c r="T149" s="17">
        <v>0</v>
      </c>
      <c r="U149" s="18">
        <f t="shared" si="61"/>
        <v>0</v>
      </c>
      <c r="V149" s="17">
        <v>0</v>
      </c>
      <c r="W149" s="17">
        <v>0</v>
      </c>
      <c r="X149" s="18">
        <f t="shared" si="62"/>
        <v>439982106.05524051</v>
      </c>
      <c r="Y149" s="17">
        <v>0</v>
      </c>
      <c r="Z149" s="17">
        <v>235234254.0440132</v>
      </c>
      <c r="AA149" s="17">
        <v>204747852.01122731</v>
      </c>
      <c r="AB149" s="17">
        <v>0</v>
      </c>
      <c r="AC149" s="18">
        <v>24999999.999976017</v>
      </c>
      <c r="AD149" s="18">
        <v>16266590.067362273</v>
      </c>
      <c r="AE149" s="18">
        <v>0</v>
      </c>
      <c r="AF149" s="18">
        <v>0</v>
      </c>
      <c r="AG149" s="46">
        <f t="shared" si="63"/>
        <v>0</v>
      </c>
      <c r="AH149" s="51">
        <v>0</v>
      </c>
      <c r="AI149" s="18">
        <f t="shared" si="52"/>
        <v>1869424731.6353853</v>
      </c>
      <c r="AJ149" s="51">
        <v>1548825885.0353854</v>
      </c>
      <c r="AK149" s="51">
        <v>268099158.5999999</v>
      </c>
      <c r="AL149" s="51">
        <v>52499688</v>
      </c>
      <c r="AM149" s="18">
        <f t="shared" si="64"/>
        <v>562886024.25232601</v>
      </c>
      <c r="AN149" s="17">
        <v>232552665</v>
      </c>
      <c r="AO149" s="17">
        <v>232333359</v>
      </c>
      <c r="AP149" s="17">
        <v>98000000.252326027</v>
      </c>
      <c r="AQ149" s="18">
        <v>98390274.547783658</v>
      </c>
      <c r="AR149" s="18">
        <f t="shared" si="65"/>
        <v>0</v>
      </c>
      <c r="AS149" s="51">
        <v>0</v>
      </c>
      <c r="AT149" s="46">
        <v>582941744.03000438</v>
      </c>
      <c r="AU149" s="18">
        <f t="shared" si="66"/>
        <v>50213664</v>
      </c>
      <c r="AV149" s="17">
        <v>50213664</v>
      </c>
      <c r="AW149" s="17">
        <v>0</v>
      </c>
      <c r="AX149" s="18">
        <v>0</v>
      </c>
      <c r="AY149" s="18">
        <f t="shared" si="67"/>
        <v>0</v>
      </c>
      <c r="AZ149" s="51">
        <v>0</v>
      </c>
      <c r="BA149" s="17">
        <v>0</v>
      </c>
      <c r="BB149" s="18">
        <f t="shared" si="53"/>
        <v>162476.7821752</v>
      </c>
      <c r="BC149" s="17">
        <v>0</v>
      </c>
      <c r="BD149" s="17">
        <v>162476.7821752</v>
      </c>
      <c r="BE149" s="18">
        <f t="shared" si="68"/>
        <v>0</v>
      </c>
      <c r="BF149" s="51">
        <v>0</v>
      </c>
      <c r="BG149" s="46">
        <v>0</v>
      </c>
      <c r="BH149" s="46">
        <f t="shared" si="69"/>
        <v>0</v>
      </c>
      <c r="BI149" s="51">
        <v>0</v>
      </c>
      <c r="BJ149" s="51">
        <v>0</v>
      </c>
      <c r="BK149" s="46">
        <v>14132300.196196368</v>
      </c>
      <c r="BL149" s="46">
        <f t="shared" si="70"/>
        <v>0</v>
      </c>
      <c r="BM149" s="51">
        <v>0</v>
      </c>
      <c r="BN149" s="18">
        <v>0</v>
      </c>
      <c r="BO149" s="18">
        <v>0</v>
      </c>
      <c r="BP149" s="18">
        <v>0</v>
      </c>
      <c r="BQ149" s="18">
        <f t="shared" si="71"/>
        <v>150000000</v>
      </c>
      <c r="BR149" s="51">
        <v>150000000</v>
      </c>
      <c r="BS149" s="9">
        <f t="shared" si="72"/>
        <v>4525218571.8006973</v>
      </c>
      <c r="BT149" s="19">
        <f>SUM(C149,H149,AC149,AI149,AT149,)</f>
        <v>2863943703.6653662</v>
      </c>
      <c r="BU149" s="19">
        <f>SUM(C149,H149)</f>
        <v>386577228.00000018</v>
      </c>
      <c r="BV149" s="19">
        <f>SUM(AC149,AI149,AT149)</f>
        <v>2477366475.6653657</v>
      </c>
      <c r="BW149" s="11">
        <f t="shared" si="73"/>
        <v>972902487.53230727</v>
      </c>
      <c r="BX149" s="20">
        <f>SUM(E149,K149)</f>
        <v>329241432.23424757</v>
      </c>
      <c r="BY149" s="20">
        <f>SUM(AD149,AM149,AU149,BB149,BK149)</f>
        <v>643661055.29805982</v>
      </c>
      <c r="BZ149" s="20">
        <f t="shared" si="74"/>
        <v>0</v>
      </c>
      <c r="CA149" s="12">
        <f t="shared" si="75"/>
        <v>688372380.60302413</v>
      </c>
      <c r="CB149" s="21">
        <f>SUM(N149,Z149:AB149)</f>
        <v>439982106.05524051</v>
      </c>
      <c r="CC149" s="21">
        <f>SUM(AE149,AF149,AQ149,AX149,BG149)</f>
        <v>98390274.547783658</v>
      </c>
      <c r="CD149" s="21">
        <f>SUM(BL149,AG149,AR149,AZ149,BH149,BQ149)</f>
        <v>150000000</v>
      </c>
      <c r="CE149" s="95">
        <f>Y149+BA149</f>
        <v>0</v>
      </c>
      <c r="CF149" s="1"/>
    </row>
    <row r="150" spans="1:84">
      <c r="A150" s="17">
        <v>788</v>
      </c>
      <c r="B150" s="17" t="s">
        <v>159</v>
      </c>
      <c r="C150" s="18">
        <f t="shared" si="54"/>
        <v>0</v>
      </c>
      <c r="D150" s="51">
        <v>0</v>
      </c>
      <c r="E150" s="18">
        <f t="shared" si="55"/>
        <v>0</v>
      </c>
      <c r="F150" s="17">
        <v>0</v>
      </c>
      <c r="G150" s="17">
        <v>0</v>
      </c>
      <c r="H150" s="18">
        <f t="shared" si="56"/>
        <v>390417227.99769002</v>
      </c>
      <c r="I150" s="51">
        <v>390417227.99769002</v>
      </c>
      <c r="J150" s="51">
        <v>0</v>
      </c>
      <c r="K150" s="18">
        <f t="shared" si="57"/>
        <v>383591051.17740899</v>
      </c>
      <c r="L150" s="17">
        <v>383591051.17740899</v>
      </c>
      <c r="M150" s="17">
        <v>0</v>
      </c>
      <c r="N150" s="18">
        <f t="shared" si="58"/>
        <v>0</v>
      </c>
      <c r="O150" s="18">
        <f t="shared" si="59"/>
        <v>0</v>
      </c>
      <c r="P150" s="17">
        <v>0</v>
      </c>
      <c r="Q150" s="17">
        <v>0</v>
      </c>
      <c r="R150" s="18">
        <f t="shared" si="60"/>
        <v>0</v>
      </c>
      <c r="S150" s="17">
        <v>0</v>
      </c>
      <c r="T150" s="17">
        <v>0</v>
      </c>
      <c r="U150" s="18">
        <f t="shared" si="61"/>
        <v>0</v>
      </c>
      <c r="V150" s="17">
        <v>0</v>
      </c>
      <c r="W150" s="17">
        <v>0</v>
      </c>
      <c r="X150" s="18">
        <f t="shared" si="62"/>
        <v>428185784.88330996</v>
      </c>
      <c r="Y150" s="17">
        <v>0</v>
      </c>
      <c r="Z150" s="17">
        <v>237866748.20416236</v>
      </c>
      <c r="AA150" s="17">
        <v>190319036.6791476</v>
      </c>
      <c r="AB150" s="17">
        <v>0</v>
      </c>
      <c r="AC150" s="18">
        <v>24999999.999976017</v>
      </c>
      <c r="AD150" s="18">
        <v>18611460.071873996</v>
      </c>
      <c r="AE150" s="18">
        <v>0</v>
      </c>
      <c r="AF150" s="18">
        <v>0</v>
      </c>
      <c r="AG150" s="46">
        <f t="shared" si="63"/>
        <v>0</v>
      </c>
      <c r="AH150" s="51">
        <v>0</v>
      </c>
      <c r="AI150" s="18">
        <f t="shared" si="52"/>
        <v>2260090560</v>
      </c>
      <c r="AJ150" s="51">
        <v>2098813752</v>
      </c>
      <c r="AK150" s="51">
        <v>161276808</v>
      </c>
      <c r="AL150" s="51">
        <v>0</v>
      </c>
      <c r="AM150" s="18">
        <f t="shared" si="64"/>
        <v>628832428</v>
      </c>
      <c r="AN150" s="17">
        <v>172225803</v>
      </c>
      <c r="AO150" s="17">
        <v>456606625</v>
      </c>
      <c r="AP150" s="17">
        <v>0</v>
      </c>
      <c r="AQ150" s="18">
        <v>116825546.04550403</v>
      </c>
      <c r="AR150" s="18">
        <f t="shared" si="65"/>
        <v>0</v>
      </c>
      <c r="AS150" s="51">
        <v>0</v>
      </c>
      <c r="AT150" s="46">
        <v>248480532.00000218</v>
      </c>
      <c r="AU150" s="18">
        <f t="shared" si="66"/>
        <v>61734526.084024802</v>
      </c>
      <c r="AV150" s="17">
        <v>61734526.084024802</v>
      </c>
      <c r="AW150" s="17">
        <v>0</v>
      </c>
      <c r="AX150" s="18">
        <v>0</v>
      </c>
      <c r="AY150" s="18">
        <f t="shared" si="67"/>
        <v>0</v>
      </c>
      <c r="AZ150" s="51">
        <v>0</v>
      </c>
      <c r="BA150" s="17">
        <v>0</v>
      </c>
      <c r="BB150" s="18">
        <f t="shared" si="53"/>
        <v>87236.165958699989</v>
      </c>
      <c r="BC150" s="17">
        <v>0</v>
      </c>
      <c r="BD150" s="17">
        <v>87236.165958699989</v>
      </c>
      <c r="BE150" s="18">
        <f t="shared" si="68"/>
        <v>0</v>
      </c>
      <c r="BF150" s="51">
        <v>0</v>
      </c>
      <c r="BG150" s="46">
        <v>0</v>
      </c>
      <c r="BH150" s="46">
        <f t="shared" si="69"/>
        <v>0</v>
      </c>
      <c r="BI150" s="51">
        <v>0</v>
      </c>
      <c r="BJ150" s="51">
        <v>0</v>
      </c>
      <c r="BK150" s="46">
        <v>20567384.357100543</v>
      </c>
      <c r="BL150" s="46">
        <f t="shared" si="70"/>
        <v>0</v>
      </c>
      <c r="BM150" s="51">
        <v>0</v>
      </c>
      <c r="BN150" s="18">
        <v>0</v>
      </c>
      <c r="BO150" s="18">
        <v>0</v>
      </c>
      <c r="BP150" s="18">
        <v>0</v>
      </c>
      <c r="BQ150" s="18">
        <f t="shared" si="71"/>
        <v>150000000</v>
      </c>
      <c r="BR150" s="51">
        <v>150000000</v>
      </c>
      <c r="BS150" s="9">
        <f t="shared" si="72"/>
        <v>4732423736.7828493</v>
      </c>
      <c r="BT150" s="19">
        <f>SUM(C150,H150,AC150,AI150,AT150,)</f>
        <v>2923988319.9976683</v>
      </c>
      <c r="BU150" s="19">
        <f>SUM(C150,H150)</f>
        <v>390417227.99769002</v>
      </c>
      <c r="BV150" s="19">
        <f>SUM(AC150,AI150,AT150)</f>
        <v>2533571091.9999785</v>
      </c>
      <c r="BW150" s="11">
        <f t="shared" si="73"/>
        <v>1113424085.8563671</v>
      </c>
      <c r="BX150" s="20">
        <f>SUM(E150,K150)</f>
        <v>383591051.17740899</v>
      </c>
      <c r="BY150" s="20">
        <f>SUM(AD150,AM150,AU150,BB150,BK150)</f>
        <v>729833034.67895794</v>
      </c>
      <c r="BZ150" s="20">
        <f t="shared" si="74"/>
        <v>0</v>
      </c>
      <c r="CA150" s="12">
        <f t="shared" si="75"/>
        <v>695011330.92881393</v>
      </c>
      <c r="CB150" s="21">
        <f>SUM(N150,Z150:AB150)</f>
        <v>428185784.88330996</v>
      </c>
      <c r="CC150" s="21">
        <f>SUM(AE150,AF150,AQ150,AX150,BG150)</f>
        <v>116825546.04550403</v>
      </c>
      <c r="CD150" s="21">
        <f>SUM(BL150,AG150,AR150,AZ150,BH150,BQ150)</f>
        <v>150000000</v>
      </c>
      <c r="CE150" s="95">
        <f>Y150+BA150</f>
        <v>0</v>
      </c>
      <c r="CF150" s="1"/>
    </row>
    <row r="151" spans="1:84">
      <c r="A151" s="17">
        <v>789</v>
      </c>
      <c r="B151" s="17" t="s">
        <v>165</v>
      </c>
      <c r="C151" s="18">
        <f t="shared" si="54"/>
        <v>0</v>
      </c>
      <c r="D151" s="51">
        <v>0</v>
      </c>
      <c r="E151" s="18">
        <f t="shared" si="55"/>
        <v>0</v>
      </c>
      <c r="F151" s="17">
        <v>0</v>
      </c>
      <c r="G151" s="17">
        <v>0</v>
      </c>
      <c r="H151" s="18">
        <f t="shared" si="56"/>
        <v>386577227.99777001</v>
      </c>
      <c r="I151" s="51">
        <v>386577227.99777001</v>
      </c>
      <c r="J151" s="51">
        <v>0</v>
      </c>
      <c r="K151" s="18">
        <f t="shared" si="57"/>
        <v>255004485.94002515</v>
      </c>
      <c r="L151" s="17">
        <v>255004485.94002515</v>
      </c>
      <c r="M151" s="17">
        <v>0</v>
      </c>
      <c r="N151" s="18">
        <f t="shared" si="58"/>
        <v>0</v>
      </c>
      <c r="O151" s="18">
        <f t="shared" si="59"/>
        <v>0</v>
      </c>
      <c r="P151" s="17">
        <v>0</v>
      </c>
      <c r="Q151" s="17">
        <v>0</v>
      </c>
      <c r="R151" s="18">
        <f t="shared" si="60"/>
        <v>0</v>
      </c>
      <c r="S151" s="17">
        <v>0</v>
      </c>
      <c r="T151" s="17">
        <v>0</v>
      </c>
      <c r="U151" s="18">
        <f t="shared" si="61"/>
        <v>0</v>
      </c>
      <c r="V151" s="17">
        <v>0</v>
      </c>
      <c r="W151" s="17">
        <v>0</v>
      </c>
      <c r="X151" s="18">
        <f t="shared" si="62"/>
        <v>329766281.25758696</v>
      </c>
      <c r="Y151" s="17">
        <v>0</v>
      </c>
      <c r="Z151" s="17">
        <v>192856492.01208377</v>
      </c>
      <c r="AA151" s="17">
        <v>136909789.24550319</v>
      </c>
      <c r="AB151" s="17">
        <v>0</v>
      </c>
      <c r="AC151" s="18">
        <v>24999999.999976017</v>
      </c>
      <c r="AD151" s="18">
        <v>14147055.253589142</v>
      </c>
      <c r="AE151" s="18">
        <v>0</v>
      </c>
      <c r="AF151" s="18">
        <v>0</v>
      </c>
      <c r="AG151" s="46">
        <f t="shared" si="63"/>
        <v>0</v>
      </c>
      <c r="AH151" s="51">
        <v>0</v>
      </c>
      <c r="AI151" s="18">
        <f t="shared" si="52"/>
        <v>2572559568</v>
      </c>
      <c r="AJ151" s="51">
        <v>1983596100</v>
      </c>
      <c r="AK151" s="51">
        <v>588963468</v>
      </c>
      <c r="AL151" s="51">
        <v>0</v>
      </c>
      <c r="AM151" s="18">
        <f t="shared" si="64"/>
        <v>529188603</v>
      </c>
      <c r="AN151" s="17">
        <v>155153790</v>
      </c>
      <c r="AO151" s="17">
        <v>374034813</v>
      </c>
      <c r="AP151" s="17">
        <v>0</v>
      </c>
      <c r="AQ151" s="18">
        <v>85793249.988909557</v>
      </c>
      <c r="AR151" s="18">
        <f t="shared" si="65"/>
        <v>0</v>
      </c>
      <c r="AS151" s="51">
        <v>0</v>
      </c>
      <c r="AT151" s="46">
        <v>3.9339065551757813E-6</v>
      </c>
      <c r="AU151" s="18">
        <f t="shared" si="66"/>
        <v>41107867.12280643</v>
      </c>
      <c r="AV151" s="17">
        <v>41107867.12280643</v>
      </c>
      <c r="AW151" s="17">
        <v>0</v>
      </c>
      <c r="AX151" s="18">
        <v>0</v>
      </c>
      <c r="AY151" s="18">
        <f t="shared" si="67"/>
        <v>0</v>
      </c>
      <c r="AZ151" s="51">
        <v>0</v>
      </c>
      <c r="BA151" s="17">
        <v>0</v>
      </c>
      <c r="BB151" s="18">
        <f t="shared" si="53"/>
        <v>141547.661292</v>
      </c>
      <c r="BC151" s="17">
        <v>0</v>
      </c>
      <c r="BD151" s="17">
        <v>141547.661292</v>
      </c>
      <c r="BE151" s="18">
        <f t="shared" si="68"/>
        <v>0</v>
      </c>
      <c r="BF151" s="51">
        <v>0</v>
      </c>
      <c r="BG151" s="46">
        <v>0</v>
      </c>
      <c r="BH151" s="46">
        <f t="shared" si="69"/>
        <v>0</v>
      </c>
      <c r="BI151" s="51">
        <v>0</v>
      </c>
      <c r="BJ151" s="51">
        <v>0</v>
      </c>
      <c r="BK151" s="46">
        <v>12542098.725117264</v>
      </c>
      <c r="BL151" s="46">
        <f t="shared" si="70"/>
        <v>0</v>
      </c>
      <c r="BM151" s="51">
        <v>0</v>
      </c>
      <c r="BN151" s="18">
        <v>0</v>
      </c>
      <c r="BO151" s="18">
        <v>0</v>
      </c>
      <c r="BP151" s="18">
        <v>0</v>
      </c>
      <c r="BQ151" s="18">
        <f t="shared" si="71"/>
        <v>150000000</v>
      </c>
      <c r="BR151" s="51">
        <v>150000000</v>
      </c>
      <c r="BS151" s="9">
        <f t="shared" si="72"/>
        <v>4401827984.9470758</v>
      </c>
      <c r="BT151" s="19">
        <f>SUM(C151,H151,AC151,AI151,AT151,)</f>
        <v>2984136795.9977498</v>
      </c>
      <c r="BU151" s="19">
        <f>SUM(C151,H151)</f>
        <v>386577227.99777001</v>
      </c>
      <c r="BV151" s="19">
        <f>SUM(AC151,AI151,AT151)</f>
        <v>2597559567.99998</v>
      </c>
      <c r="BW151" s="11">
        <f t="shared" si="73"/>
        <v>852131657.70282984</v>
      </c>
      <c r="BX151" s="20">
        <f>SUM(E151,K151)</f>
        <v>255004485.94002515</v>
      </c>
      <c r="BY151" s="20">
        <f>SUM(AD151,AM151,AU151,BB151,BK151)</f>
        <v>597127171.76280475</v>
      </c>
      <c r="BZ151" s="20">
        <f t="shared" si="74"/>
        <v>0</v>
      </c>
      <c r="CA151" s="12">
        <f t="shared" si="75"/>
        <v>565559531.24649644</v>
      </c>
      <c r="CB151" s="21">
        <f>SUM(N151,Z151:AB151)</f>
        <v>329766281.25758696</v>
      </c>
      <c r="CC151" s="21">
        <f>SUM(AE151,AF151,AQ151,AX151,BG151)</f>
        <v>85793249.988909557</v>
      </c>
      <c r="CD151" s="21">
        <f>SUM(BL151,AG151,AR151,AZ151,BH151,BQ151)</f>
        <v>150000000</v>
      </c>
      <c r="CE151" s="95">
        <f>Y151+BA151</f>
        <v>0</v>
      </c>
      <c r="CF151" s="1"/>
    </row>
    <row r="152" spans="1:84">
      <c r="A152" s="17">
        <v>790</v>
      </c>
      <c r="B152" s="17" t="s">
        <v>166</v>
      </c>
      <c r="C152" s="18">
        <f t="shared" si="54"/>
        <v>0</v>
      </c>
      <c r="D152" s="51">
        <v>0</v>
      </c>
      <c r="E152" s="18">
        <f t="shared" si="55"/>
        <v>0</v>
      </c>
      <c r="F152" s="17">
        <v>0</v>
      </c>
      <c r="G152" s="17">
        <v>0</v>
      </c>
      <c r="H152" s="18">
        <f t="shared" si="56"/>
        <v>390417227.99999583</v>
      </c>
      <c r="I152" s="51">
        <v>390417227.99999583</v>
      </c>
      <c r="J152" s="51">
        <v>0</v>
      </c>
      <c r="K152" s="18">
        <f t="shared" si="57"/>
        <v>262211130.08200032</v>
      </c>
      <c r="L152" s="17">
        <v>262211130.08200032</v>
      </c>
      <c r="M152" s="17">
        <v>0</v>
      </c>
      <c r="N152" s="18">
        <f t="shared" si="58"/>
        <v>0</v>
      </c>
      <c r="O152" s="18">
        <f t="shared" si="59"/>
        <v>0</v>
      </c>
      <c r="P152" s="17">
        <v>0</v>
      </c>
      <c r="Q152" s="17">
        <v>0</v>
      </c>
      <c r="R152" s="18">
        <f t="shared" si="60"/>
        <v>0</v>
      </c>
      <c r="S152" s="17">
        <v>0</v>
      </c>
      <c r="T152" s="17">
        <v>0</v>
      </c>
      <c r="U152" s="18">
        <f t="shared" si="61"/>
        <v>0</v>
      </c>
      <c r="V152" s="17">
        <v>0</v>
      </c>
      <c r="W152" s="17">
        <v>0</v>
      </c>
      <c r="X152" s="18">
        <f t="shared" si="62"/>
        <v>252285809.66679192</v>
      </c>
      <c r="Y152" s="17">
        <v>0</v>
      </c>
      <c r="Z152" s="17">
        <v>150242232.6347059</v>
      </c>
      <c r="AA152" s="17">
        <v>102043577.03208601</v>
      </c>
      <c r="AB152" s="17">
        <v>0</v>
      </c>
      <c r="AC152" s="18">
        <v>24999999.999976017</v>
      </c>
      <c r="AD152" s="18">
        <v>11737126.073624915</v>
      </c>
      <c r="AE152" s="18">
        <v>0</v>
      </c>
      <c r="AF152" s="18">
        <v>0</v>
      </c>
      <c r="AG152" s="46">
        <f t="shared" si="63"/>
        <v>0</v>
      </c>
      <c r="AH152" s="51">
        <v>0</v>
      </c>
      <c r="AI152" s="18">
        <f t="shared" si="52"/>
        <v>2205567132</v>
      </c>
      <c r="AJ152" s="51">
        <v>1300266264</v>
      </c>
      <c r="AK152" s="51">
        <v>771975060</v>
      </c>
      <c r="AL152" s="51">
        <v>133325807.99999999</v>
      </c>
      <c r="AM152" s="18">
        <f t="shared" si="64"/>
        <v>598224917.1026597</v>
      </c>
      <c r="AN152" s="17">
        <v>116405184</v>
      </c>
      <c r="AO152" s="17">
        <v>247848250</v>
      </c>
      <c r="AP152" s="17">
        <v>233971483.10265976</v>
      </c>
      <c r="AQ152" s="18">
        <v>71060050.842585489</v>
      </c>
      <c r="AR152" s="18">
        <f t="shared" si="65"/>
        <v>0</v>
      </c>
      <c r="AS152" s="51">
        <v>0</v>
      </c>
      <c r="AT152" s="46">
        <v>313186092</v>
      </c>
      <c r="AU152" s="18">
        <f t="shared" si="66"/>
        <v>31263389.737176467</v>
      </c>
      <c r="AV152" s="17">
        <v>31263389.737176467</v>
      </c>
      <c r="AW152" s="17">
        <v>0</v>
      </c>
      <c r="AX152" s="18">
        <v>0</v>
      </c>
      <c r="AY152" s="18">
        <f t="shared" si="67"/>
        <v>0</v>
      </c>
      <c r="AZ152" s="51">
        <v>0</v>
      </c>
      <c r="BA152" s="17">
        <v>0</v>
      </c>
      <c r="BB152" s="18">
        <f t="shared" si="53"/>
        <v>75930.400592699996</v>
      </c>
      <c r="BC152" s="17">
        <v>0</v>
      </c>
      <c r="BD152" s="17">
        <v>75930.400592699996</v>
      </c>
      <c r="BE152" s="18">
        <f t="shared" si="68"/>
        <v>0</v>
      </c>
      <c r="BF152" s="51">
        <v>0</v>
      </c>
      <c r="BG152" s="46">
        <v>0</v>
      </c>
      <c r="BH152" s="46">
        <f t="shared" si="69"/>
        <v>0</v>
      </c>
      <c r="BI152" s="51">
        <v>0</v>
      </c>
      <c r="BJ152" s="51">
        <v>0</v>
      </c>
      <c r="BK152" s="46">
        <v>11822908.87683678</v>
      </c>
      <c r="BL152" s="46">
        <f t="shared" si="70"/>
        <v>0</v>
      </c>
      <c r="BM152" s="51">
        <v>0</v>
      </c>
      <c r="BN152" s="18">
        <v>0</v>
      </c>
      <c r="BO152" s="18">
        <v>0</v>
      </c>
      <c r="BP152" s="18">
        <v>0</v>
      </c>
      <c r="BQ152" s="18">
        <f t="shared" si="71"/>
        <v>150000000</v>
      </c>
      <c r="BR152" s="51">
        <v>150000000</v>
      </c>
      <c r="BS152" s="9">
        <f t="shared" si="72"/>
        <v>4322851714.7822399</v>
      </c>
      <c r="BT152" s="19">
        <f>SUM(C152,H152,AC152,AI152,AT152,)</f>
        <v>2934170451.9999719</v>
      </c>
      <c r="BU152" s="19">
        <f>SUM(C152,H152)</f>
        <v>390417227.99999583</v>
      </c>
      <c r="BV152" s="19">
        <f>SUM(AC152,AI152,AT152)</f>
        <v>2543753223.9999762</v>
      </c>
      <c r="BW152" s="11">
        <f t="shared" si="73"/>
        <v>915335402.27289081</v>
      </c>
      <c r="BX152" s="20">
        <f>SUM(E152,K152)</f>
        <v>262211130.08200032</v>
      </c>
      <c r="BY152" s="20">
        <f>SUM(AD152,AM152,AU152,BB152,BK152)</f>
        <v>653124272.19089055</v>
      </c>
      <c r="BZ152" s="20">
        <f t="shared" si="74"/>
        <v>0</v>
      </c>
      <c r="CA152" s="12">
        <f t="shared" si="75"/>
        <v>473345860.50937742</v>
      </c>
      <c r="CB152" s="21">
        <f>SUM(N152,Z152:AB152)</f>
        <v>252285809.66679192</v>
      </c>
      <c r="CC152" s="21">
        <f>SUM(AE152,AF152,AQ152,AX152,BG152)</f>
        <v>71060050.842585489</v>
      </c>
      <c r="CD152" s="21">
        <f>SUM(BL152,AG152,AR152,AZ152,BH152,BQ152)</f>
        <v>150000000</v>
      </c>
      <c r="CE152" s="95">
        <f>Y152+BA152</f>
        <v>0</v>
      </c>
      <c r="CF152" s="1"/>
    </row>
    <row r="153" spans="1:84">
      <c r="A153" s="17">
        <v>791</v>
      </c>
      <c r="B153" s="17" t="s">
        <v>153</v>
      </c>
      <c r="C153" s="18">
        <f t="shared" si="54"/>
        <v>0</v>
      </c>
      <c r="D153" s="51">
        <v>0</v>
      </c>
      <c r="E153" s="18">
        <f t="shared" si="55"/>
        <v>0</v>
      </c>
      <c r="F153" s="17">
        <v>0</v>
      </c>
      <c r="G153" s="17">
        <v>0</v>
      </c>
      <c r="H153" s="18">
        <f t="shared" si="56"/>
        <v>390417227.99769002</v>
      </c>
      <c r="I153" s="51">
        <v>390417227.99769002</v>
      </c>
      <c r="J153" s="51">
        <v>0</v>
      </c>
      <c r="K153" s="18">
        <f t="shared" si="57"/>
        <v>358211946.18391436</v>
      </c>
      <c r="L153" s="17">
        <v>358211946.18391436</v>
      </c>
      <c r="M153" s="17">
        <v>0</v>
      </c>
      <c r="N153" s="18">
        <f t="shared" si="58"/>
        <v>0</v>
      </c>
      <c r="O153" s="18">
        <f t="shared" si="59"/>
        <v>0</v>
      </c>
      <c r="P153" s="17">
        <v>0</v>
      </c>
      <c r="Q153" s="17">
        <v>0</v>
      </c>
      <c r="R153" s="18">
        <f t="shared" si="60"/>
        <v>0</v>
      </c>
      <c r="S153" s="17">
        <v>0</v>
      </c>
      <c r="T153" s="17">
        <v>0</v>
      </c>
      <c r="U153" s="18">
        <f t="shared" si="61"/>
        <v>0</v>
      </c>
      <c r="V153" s="17">
        <v>0</v>
      </c>
      <c r="W153" s="17">
        <v>0</v>
      </c>
      <c r="X153" s="18">
        <f t="shared" si="62"/>
        <v>343406764.83059216</v>
      </c>
      <c r="Y153" s="17">
        <v>0</v>
      </c>
      <c r="Z153" s="17">
        <v>172997345.56234312</v>
      </c>
      <c r="AA153" s="17">
        <v>170409419.26824906</v>
      </c>
      <c r="AB153" s="17">
        <v>0</v>
      </c>
      <c r="AC153" s="18">
        <v>24999999.999976017</v>
      </c>
      <c r="AD153" s="18">
        <v>14294326.205808729</v>
      </c>
      <c r="AE153" s="18">
        <v>0</v>
      </c>
      <c r="AF153" s="18">
        <v>0</v>
      </c>
      <c r="AG153" s="46">
        <f t="shared" si="63"/>
        <v>0</v>
      </c>
      <c r="AH153" s="51">
        <v>0</v>
      </c>
      <c r="AI153" s="18">
        <f t="shared" si="52"/>
        <v>3117418617.9941773</v>
      </c>
      <c r="AJ153" s="51">
        <v>1859460475.9971039</v>
      </c>
      <c r="AK153" s="51">
        <v>1018681781.9979851</v>
      </c>
      <c r="AL153" s="51">
        <v>239276359.99908847</v>
      </c>
      <c r="AM153" s="18">
        <f t="shared" si="64"/>
        <v>664079261.70252192</v>
      </c>
      <c r="AN153" s="17">
        <v>159683620</v>
      </c>
      <c r="AO153" s="17">
        <v>231637641</v>
      </c>
      <c r="AP153" s="17">
        <v>272758000.70252192</v>
      </c>
      <c r="AQ153" s="18">
        <v>95291793.632932901</v>
      </c>
      <c r="AR153" s="18">
        <f t="shared" si="65"/>
        <v>0</v>
      </c>
      <c r="AS153" s="51">
        <v>0</v>
      </c>
      <c r="AT153" s="46">
        <v>823543536.00001001</v>
      </c>
      <c r="AU153" s="18">
        <f t="shared" si="66"/>
        <v>48637813</v>
      </c>
      <c r="AV153" s="17">
        <v>48637813</v>
      </c>
      <c r="AW153" s="17">
        <v>0</v>
      </c>
      <c r="AX153" s="18">
        <v>0</v>
      </c>
      <c r="AY153" s="18">
        <f t="shared" si="67"/>
        <v>0</v>
      </c>
      <c r="AZ153" s="51">
        <v>0</v>
      </c>
      <c r="BA153" s="17">
        <v>0</v>
      </c>
      <c r="BB153" s="18">
        <f t="shared" si="53"/>
        <v>54551.262047600001</v>
      </c>
      <c r="BC153" s="17">
        <v>0</v>
      </c>
      <c r="BD153" s="17">
        <v>54551.262047600001</v>
      </c>
      <c r="BE153" s="18">
        <f t="shared" si="68"/>
        <v>0</v>
      </c>
      <c r="BF153" s="51">
        <v>0</v>
      </c>
      <c r="BG153" s="46">
        <v>0</v>
      </c>
      <c r="BH153" s="46">
        <f t="shared" si="69"/>
        <v>0</v>
      </c>
      <c r="BI153" s="51">
        <v>0</v>
      </c>
      <c r="BJ153" s="51">
        <v>0</v>
      </c>
      <c r="BK153" s="46">
        <v>18583293.799772423</v>
      </c>
      <c r="BL153" s="46">
        <f t="shared" si="70"/>
        <v>0</v>
      </c>
      <c r="BM153" s="51">
        <v>0</v>
      </c>
      <c r="BN153" s="18">
        <v>0</v>
      </c>
      <c r="BO153" s="18">
        <v>0</v>
      </c>
      <c r="BP153" s="18">
        <v>0</v>
      </c>
      <c r="BQ153" s="18">
        <f t="shared" si="71"/>
        <v>150000000</v>
      </c>
      <c r="BR153" s="51">
        <v>150000000</v>
      </c>
      <c r="BS153" s="9">
        <f t="shared" si="72"/>
        <v>6048939132.6094437</v>
      </c>
      <c r="BT153" s="19">
        <f>SUM(C153,H153,AC153,AI153,AT153,)</f>
        <v>4356379381.9918537</v>
      </c>
      <c r="BU153" s="19">
        <f>SUM(C153,H153)</f>
        <v>390417227.99769002</v>
      </c>
      <c r="BV153" s="19">
        <f>SUM(AC153,AI153,AT153)</f>
        <v>3965962153.9941635</v>
      </c>
      <c r="BW153" s="11">
        <f t="shared" si="73"/>
        <v>1103861192.1540651</v>
      </c>
      <c r="BX153" s="20">
        <f>SUM(E153,K153)</f>
        <v>358211946.18391436</v>
      </c>
      <c r="BY153" s="20">
        <f>SUM(AD153,AM153,AU153,BB153,BK153)</f>
        <v>745649245.97015071</v>
      </c>
      <c r="BZ153" s="20">
        <f t="shared" si="74"/>
        <v>0</v>
      </c>
      <c r="CA153" s="12">
        <f t="shared" si="75"/>
        <v>588698558.46352506</v>
      </c>
      <c r="CB153" s="21">
        <f>SUM(N153,Z153:AB153)</f>
        <v>343406764.83059216</v>
      </c>
      <c r="CC153" s="21">
        <f>SUM(AE153,AF153,AQ153,AX153,BG153)</f>
        <v>95291793.632932901</v>
      </c>
      <c r="CD153" s="21">
        <f>SUM(BL153,AG153,AR153,AZ153,BH153,BQ153)</f>
        <v>150000000</v>
      </c>
      <c r="CE153" s="95">
        <f>Y153+BA153</f>
        <v>0</v>
      </c>
      <c r="CF153" s="1"/>
    </row>
    <row r="154" spans="1:84">
      <c r="A154" s="17">
        <v>792</v>
      </c>
      <c r="B154" s="17" t="s">
        <v>164</v>
      </c>
      <c r="C154" s="18">
        <f t="shared" si="54"/>
        <v>0</v>
      </c>
      <c r="D154" s="51">
        <v>0</v>
      </c>
      <c r="E154" s="18">
        <f t="shared" si="55"/>
        <v>0</v>
      </c>
      <c r="F154" s="17">
        <v>0</v>
      </c>
      <c r="G154" s="17">
        <v>0</v>
      </c>
      <c r="H154" s="18">
        <f t="shared" si="56"/>
        <v>390417227.99769002</v>
      </c>
      <c r="I154" s="51">
        <v>390417227.99769002</v>
      </c>
      <c r="J154" s="51">
        <v>0</v>
      </c>
      <c r="K154" s="18">
        <f t="shared" si="57"/>
        <v>293334146.41638333</v>
      </c>
      <c r="L154" s="17">
        <v>293334146.41638333</v>
      </c>
      <c r="M154" s="17">
        <v>0</v>
      </c>
      <c r="N154" s="18">
        <f t="shared" si="58"/>
        <v>0</v>
      </c>
      <c r="O154" s="18">
        <f t="shared" si="59"/>
        <v>0</v>
      </c>
      <c r="P154" s="17">
        <v>0</v>
      </c>
      <c r="Q154" s="17">
        <v>0</v>
      </c>
      <c r="R154" s="18">
        <f t="shared" si="60"/>
        <v>0</v>
      </c>
      <c r="S154" s="17">
        <v>0</v>
      </c>
      <c r="T154" s="17">
        <v>0</v>
      </c>
      <c r="U154" s="18">
        <f t="shared" si="61"/>
        <v>0</v>
      </c>
      <c r="V154" s="17">
        <v>0</v>
      </c>
      <c r="W154" s="17">
        <v>0</v>
      </c>
      <c r="X154" s="18">
        <f t="shared" si="62"/>
        <v>359572197.99552113</v>
      </c>
      <c r="Y154" s="17">
        <v>0</v>
      </c>
      <c r="Z154" s="17">
        <v>209249746.21884793</v>
      </c>
      <c r="AA154" s="17">
        <v>150322451.7766732</v>
      </c>
      <c r="AB154" s="17">
        <v>0</v>
      </c>
      <c r="AC154" s="18">
        <v>24999999.999976017</v>
      </c>
      <c r="AD154" s="18">
        <v>14916599.035069427</v>
      </c>
      <c r="AE154" s="18">
        <v>0</v>
      </c>
      <c r="AF154" s="18">
        <v>0</v>
      </c>
      <c r="AG154" s="46">
        <f t="shared" si="63"/>
        <v>0</v>
      </c>
      <c r="AH154" s="51">
        <v>0</v>
      </c>
      <c r="AI154" s="18">
        <f t="shared" si="52"/>
        <v>2916735515.9988661</v>
      </c>
      <c r="AJ154" s="51">
        <v>2272076400.0001521</v>
      </c>
      <c r="AK154" s="51">
        <v>644659115.99871373</v>
      </c>
      <c r="AL154" s="51">
        <v>0</v>
      </c>
      <c r="AM154" s="18">
        <f t="shared" si="64"/>
        <v>449623176</v>
      </c>
      <c r="AN154" s="17">
        <v>123143645.00000001</v>
      </c>
      <c r="AO154" s="17">
        <v>326479531</v>
      </c>
      <c r="AP154" s="17">
        <v>0</v>
      </c>
      <c r="AQ154" s="18">
        <v>99651755.203978837</v>
      </c>
      <c r="AR154" s="18">
        <f t="shared" si="65"/>
        <v>0</v>
      </c>
      <c r="AS154" s="51">
        <v>0</v>
      </c>
      <c r="AT154" s="46">
        <v>444448427.99984998</v>
      </c>
      <c r="AU154" s="18">
        <f t="shared" si="66"/>
        <v>45789783.751346394</v>
      </c>
      <c r="AV154" s="17">
        <v>45789783.751346394</v>
      </c>
      <c r="AW154" s="17">
        <v>0</v>
      </c>
      <c r="AX154" s="18">
        <v>0</v>
      </c>
      <c r="AY154" s="18">
        <f t="shared" si="67"/>
        <v>0</v>
      </c>
      <c r="AZ154" s="51">
        <v>0</v>
      </c>
      <c r="BA154" s="17">
        <v>0</v>
      </c>
      <c r="BB154" s="18">
        <f t="shared" si="53"/>
        <v>62374.968532299994</v>
      </c>
      <c r="BC154" s="17">
        <v>0</v>
      </c>
      <c r="BD154" s="17">
        <v>62374.968532299994</v>
      </c>
      <c r="BE154" s="18">
        <f t="shared" si="68"/>
        <v>0</v>
      </c>
      <c r="BF154" s="51">
        <v>0</v>
      </c>
      <c r="BG154" s="46">
        <v>0</v>
      </c>
      <c r="BH154" s="46">
        <f t="shared" si="69"/>
        <v>0</v>
      </c>
      <c r="BI154" s="51">
        <v>0</v>
      </c>
      <c r="BJ154" s="51">
        <v>0</v>
      </c>
      <c r="BK154" s="46">
        <v>14705941.318861667</v>
      </c>
      <c r="BL154" s="46">
        <f t="shared" si="70"/>
        <v>0</v>
      </c>
      <c r="BM154" s="51">
        <v>0</v>
      </c>
      <c r="BN154" s="18">
        <v>0</v>
      </c>
      <c r="BO154" s="18">
        <v>0</v>
      </c>
      <c r="BP154" s="18">
        <v>0</v>
      </c>
      <c r="BQ154" s="18">
        <f t="shared" si="71"/>
        <v>350000000</v>
      </c>
      <c r="BR154" s="51">
        <v>350000000</v>
      </c>
      <c r="BS154" s="9">
        <f t="shared" si="72"/>
        <v>5404257146.6860752</v>
      </c>
      <c r="BT154" s="19">
        <f>SUM(C154,H154,AC154,AI154,AT154,)</f>
        <v>3776601171.9963818</v>
      </c>
      <c r="BU154" s="19">
        <f>SUM(C154,H154)</f>
        <v>390417227.99769002</v>
      </c>
      <c r="BV154" s="19">
        <f>SUM(AC154,AI154,AT154)</f>
        <v>3386183943.998692</v>
      </c>
      <c r="BW154" s="11">
        <f t="shared" si="73"/>
        <v>818432021.49019313</v>
      </c>
      <c r="BX154" s="20">
        <f>SUM(E154,K154)</f>
        <v>293334146.41638333</v>
      </c>
      <c r="BY154" s="20">
        <f>SUM(AD154,AM154,AU154,BB154,BK154)</f>
        <v>525097875.0738098</v>
      </c>
      <c r="BZ154" s="20">
        <f t="shared" si="74"/>
        <v>0</v>
      </c>
      <c r="CA154" s="12">
        <f t="shared" si="75"/>
        <v>809223953.19949996</v>
      </c>
      <c r="CB154" s="21">
        <f>SUM(N154,Z154:AB154)</f>
        <v>359572197.99552113</v>
      </c>
      <c r="CC154" s="21">
        <f>SUM(AE154,AF154,AQ154,AX154,BG154)</f>
        <v>99651755.203978837</v>
      </c>
      <c r="CD154" s="21">
        <f>SUM(BL154,AG154,AR154,AZ154,BH154,BQ154)</f>
        <v>350000000</v>
      </c>
      <c r="CE154" s="95">
        <f>Y154+BA154</f>
        <v>0</v>
      </c>
      <c r="CF154" s="1"/>
    </row>
    <row r="155" spans="1:84">
      <c r="A155" s="17">
        <v>793</v>
      </c>
      <c r="B155" s="17" t="s">
        <v>167</v>
      </c>
      <c r="C155" s="18">
        <f t="shared" si="54"/>
        <v>0</v>
      </c>
      <c r="D155" s="51">
        <v>0</v>
      </c>
      <c r="E155" s="18">
        <f t="shared" si="55"/>
        <v>0</v>
      </c>
      <c r="F155" s="17">
        <v>0</v>
      </c>
      <c r="G155" s="17">
        <v>0</v>
      </c>
      <c r="H155" s="18">
        <f t="shared" si="56"/>
        <v>394257227.99760997</v>
      </c>
      <c r="I155" s="51">
        <v>394257227.99760997</v>
      </c>
      <c r="J155" s="51">
        <v>0</v>
      </c>
      <c r="K155" s="18">
        <f t="shared" si="57"/>
        <v>130281554.6348267</v>
      </c>
      <c r="L155" s="17">
        <v>130281554.6348267</v>
      </c>
      <c r="M155" s="17">
        <v>0</v>
      </c>
      <c r="N155" s="18">
        <f t="shared" si="58"/>
        <v>0</v>
      </c>
      <c r="O155" s="18">
        <f t="shared" si="59"/>
        <v>0</v>
      </c>
      <c r="P155" s="17">
        <v>0</v>
      </c>
      <c r="Q155" s="17">
        <v>0</v>
      </c>
      <c r="R155" s="18">
        <f t="shared" si="60"/>
        <v>0</v>
      </c>
      <c r="S155" s="17">
        <v>0</v>
      </c>
      <c r="T155" s="17">
        <v>0</v>
      </c>
      <c r="U155" s="18">
        <f t="shared" si="61"/>
        <v>0</v>
      </c>
      <c r="V155" s="17">
        <v>0</v>
      </c>
      <c r="W155" s="17">
        <v>0</v>
      </c>
      <c r="X155" s="18">
        <f t="shared" si="62"/>
        <v>129670182.23046356</v>
      </c>
      <c r="Y155" s="17">
        <v>0</v>
      </c>
      <c r="Z155" s="17">
        <v>82803637.540934816</v>
      </c>
      <c r="AA155" s="17">
        <v>46866544.689528756</v>
      </c>
      <c r="AB155" s="17">
        <v>0</v>
      </c>
      <c r="AC155" s="18">
        <v>24999999.999976017</v>
      </c>
      <c r="AD155" s="18">
        <v>7492673.1154556721</v>
      </c>
      <c r="AE155" s="18">
        <v>0</v>
      </c>
      <c r="AF155" s="18">
        <v>0</v>
      </c>
      <c r="AG155" s="46">
        <f t="shared" si="63"/>
        <v>0</v>
      </c>
      <c r="AH155" s="51">
        <v>0</v>
      </c>
      <c r="AI155" s="18">
        <f t="shared" si="52"/>
        <v>1586560367.9991243</v>
      </c>
      <c r="AJ155" s="51">
        <v>1043932403.9991243</v>
      </c>
      <c r="AK155" s="51">
        <v>360074352</v>
      </c>
      <c r="AL155" s="51">
        <v>182553612</v>
      </c>
      <c r="AM155" s="18">
        <f t="shared" si="64"/>
        <v>161478509.25232601</v>
      </c>
      <c r="AN155" s="17">
        <v>39612374</v>
      </c>
      <c r="AO155" s="17">
        <v>23866135</v>
      </c>
      <c r="AP155" s="17">
        <v>98000000.252326027</v>
      </c>
      <c r="AQ155" s="18">
        <v>51900543.005296066</v>
      </c>
      <c r="AR155" s="18">
        <f t="shared" si="65"/>
        <v>0</v>
      </c>
      <c r="AS155" s="51">
        <v>0</v>
      </c>
      <c r="AT155" s="46">
        <v>141732048.00022799</v>
      </c>
      <c r="AU155" s="18">
        <f t="shared" si="66"/>
        <v>13586672.261652462</v>
      </c>
      <c r="AV155" s="17">
        <v>13586672.261652462</v>
      </c>
      <c r="AW155" s="17">
        <v>0</v>
      </c>
      <c r="AX155" s="18">
        <v>0</v>
      </c>
      <c r="AY155" s="18">
        <f t="shared" si="67"/>
        <v>0</v>
      </c>
      <c r="AZ155" s="51">
        <v>0</v>
      </c>
      <c r="BA155" s="17">
        <v>0</v>
      </c>
      <c r="BB155" s="18">
        <f t="shared" si="53"/>
        <v>31942.564089700001</v>
      </c>
      <c r="BC155" s="17">
        <v>0</v>
      </c>
      <c r="BD155" s="17">
        <v>31942.564089700001</v>
      </c>
      <c r="BE155" s="18">
        <f t="shared" si="68"/>
        <v>0</v>
      </c>
      <c r="BF155" s="51">
        <v>0</v>
      </c>
      <c r="BG155" s="46">
        <v>0</v>
      </c>
      <c r="BH155" s="46">
        <f t="shared" si="69"/>
        <v>0</v>
      </c>
      <c r="BI155" s="51">
        <v>0</v>
      </c>
      <c r="BJ155" s="51">
        <v>0</v>
      </c>
      <c r="BK155" s="46">
        <v>2402607.1781773428</v>
      </c>
      <c r="BL155" s="46">
        <f t="shared" si="70"/>
        <v>0</v>
      </c>
      <c r="BM155" s="51">
        <v>0</v>
      </c>
      <c r="BN155" s="18">
        <v>0</v>
      </c>
      <c r="BO155" s="18">
        <v>0</v>
      </c>
      <c r="BP155" s="18">
        <v>0</v>
      </c>
      <c r="BQ155" s="18">
        <f t="shared" si="71"/>
        <v>150000000</v>
      </c>
      <c r="BR155" s="51">
        <v>150000000</v>
      </c>
      <c r="BS155" s="9">
        <f t="shared" si="72"/>
        <v>2794394328.2392259</v>
      </c>
      <c r="BT155" s="19">
        <f>SUM(C155,H155,AC155,AI155,AT155,)</f>
        <v>2147549643.9969382</v>
      </c>
      <c r="BU155" s="19">
        <f>SUM(C155,H155)</f>
        <v>394257227.99760997</v>
      </c>
      <c r="BV155" s="19">
        <f>SUM(AC155,AI155,AT155)</f>
        <v>1753292415.9993281</v>
      </c>
      <c r="BW155" s="11">
        <f t="shared" si="73"/>
        <v>315273959.00652796</v>
      </c>
      <c r="BX155" s="20">
        <f>SUM(E155,K155)</f>
        <v>130281554.6348267</v>
      </c>
      <c r="BY155" s="20">
        <f>SUM(AD155,AM155,AU155,BB155,BK155)</f>
        <v>184992404.37170121</v>
      </c>
      <c r="BZ155" s="20">
        <f t="shared" si="74"/>
        <v>0</v>
      </c>
      <c r="CA155" s="12">
        <f t="shared" si="75"/>
        <v>331570725.23575962</v>
      </c>
      <c r="CB155" s="21">
        <f>SUM(N155,Z155:AB155)</f>
        <v>129670182.23046356</v>
      </c>
      <c r="CC155" s="21">
        <f>SUM(AE155,AF155,AQ155,AX155,BG155)</f>
        <v>51900543.005296066</v>
      </c>
      <c r="CD155" s="21">
        <f>SUM(BL155,AG155,AR155,AZ155,BH155,BQ155)</f>
        <v>150000000</v>
      </c>
      <c r="CE155" s="95">
        <f>Y155+BA155</f>
        <v>0</v>
      </c>
      <c r="CF155" s="1"/>
    </row>
    <row r="156" spans="1:84">
      <c r="A156" s="17">
        <v>794</v>
      </c>
      <c r="B156" s="17" t="s">
        <v>168</v>
      </c>
      <c r="C156" s="18">
        <f t="shared" si="54"/>
        <v>0</v>
      </c>
      <c r="D156" s="51">
        <v>0</v>
      </c>
      <c r="E156" s="18">
        <f t="shared" si="55"/>
        <v>0</v>
      </c>
      <c r="F156" s="17">
        <v>0</v>
      </c>
      <c r="G156" s="17">
        <v>0</v>
      </c>
      <c r="H156" s="18">
        <f t="shared" si="56"/>
        <v>390417227.99769002</v>
      </c>
      <c r="I156" s="51">
        <v>390417227.99769002</v>
      </c>
      <c r="J156" s="51">
        <v>0</v>
      </c>
      <c r="K156" s="18">
        <f t="shared" si="57"/>
        <v>182500309.28325418</v>
      </c>
      <c r="L156" s="17">
        <v>182500309.28325418</v>
      </c>
      <c r="M156" s="17">
        <v>0</v>
      </c>
      <c r="N156" s="18">
        <f t="shared" si="58"/>
        <v>0</v>
      </c>
      <c r="O156" s="18">
        <f t="shared" si="59"/>
        <v>0</v>
      </c>
      <c r="P156" s="17">
        <v>0</v>
      </c>
      <c r="Q156" s="17">
        <v>0</v>
      </c>
      <c r="R156" s="18">
        <f t="shared" si="60"/>
        <v>0</v>
      </c>
      <c r="S156" s="17">
        <v>0</v>
      </c>
      <c r="T156" s="17">
        <v>0</v>
      </c>
      <c r="U156" s="18">
        <f t="shared" si="61"/>
        <v>0</v>
      </c>
      <c r="V156" s="17">
        <v>0</v>
      </c>
      <c r="W156" s="17">
        <v>0</v>
      </c>
      <c r="X156" s="18">
        <f t="shared" si="62"/>
        <v>236655383.26488543</v>
      </c>
      <c r="Y156" s="17">
        <v>0</v>
      </c>
      <c r="Z156" s="17">
        <v>141645498.1131984</v>
      </c>
      <c r="AA156" s="17">
        <v>95009885.151687011</v>
      </c>
      <c r="AB156" s="17">
        <v>0</v>
      </c>
      <c r="AC156" s="18">
        <v>24999999.999976017</v>
      </c>
      <c r="AD156" s="18">
        <v>10223228.195837522</v>
      </c>
      <c r="AE156" s="18">
        <v>0</v>
      </c>
      <c r="AF156" s="18">
        <v>0</v>
      </c>
      <c r="AG156" s="46">
        <f t="shared" si="63"/>
        <v>0</v>
      </c>
      <c r="AH156" s="51">
        <v>0</v>
      </c>
      <c r="AI156" s="18">
        <f t="shared" si="52"/>
        <v>2829090710.8258419</v>
      </c>
      <c r="AJ156" s="51">
        <v>2523313056.9065552</v>
      </c>
      <c r="AK156" s="51">
        <v>277930159.91959822</v>
      </c>
      <c r="AL156" s="51">
        <v>27847493.999688715</v>
      </c>
      <c r="AM156" s="18">
        <f t="shared" si="64"/>
        <v>359516965.46203125</v>
      </c>
      <c r="AN156" s="17">
        <v>95097176</v>
      </c>
      <c r="AO156" s="17">
        <v>85044789</v>
      </c>
      <c r="AP156" s="17">
        <v>179375000.46203125</v>
      </c>
      <c r="AQ156" s="18">
        <v>65061160.727424681</v>
      </c>
      <c r="AR156" s="18">
        <f t="shared" si="65"/>
        <v>0</v>
      </c>
      <c r="AS156" s="51">
        <v>0</v>
      </c>
      <c r="AT156" s="46">
        <v>958825327.64900005</v>
      </c>
      <c r="AU156" s="18">
        <f t="shared" si="66"/>
        <v>25736123.003537249</v>
      </c>
      <c r="AV156" s="17">
        <v>25736123.003537249</v>
      </c>
      <c r="AW156" s="17">
        <v>0</v>
      </c>
      <c r="AX156" s="18">
        <v>0</v>
      </c>
      <c r="AY156" s="18">
        <f t="shared" si="67"/>
        <v>0</v>
      </c>
      <c r="AZ156" s="51">
        <v>0</v>
      </c>
      <c r="BA156" s="17">
        <v>0</v>
      </c>
      <c r="BB156" s="18">
        <f t="shared" si="53"/>
        <v>97126.784108599997</v>
      </c>
      <c r="BC156" s="17">
        <v>0</v>
      </c>
      <c r="BD156" s="17">
        <v>97126.784108599997</v>
      </c>
      <c r="BE156" s="18">
        <f t="shared" si="68"/>
        <v>0</v>
      </c>
      <c r="BF156" s="51">
        <v>0</v>
      </c>
      <c r="BG156" s="46">
        <v>0</v>
      </c>
      <c r="BH156" s="46">
        <f t="shared" si="69"/>
        <v>0</v>
      </c>
      <c r="BI156" s="51">
        <v>0</v>
      </c>
      <c r="BJ156" s="51">
        <v>0</v>
      </c>
      <c r="BK156" s="46">
        <v>6758586.5936136264</v>
      </c>
      <c r="BL156" s="46">
        <f t="shared" si="70"/>
        <v>0</v>
      </c>
      <c r="BM156" s="51">
        <v>0</v>
      </c>
      <c r="BN156" s="18">
        <v>0</v>
      </c>
      <c r="BO156" s="18">
        <v>0</v>
      </c>
      <c r="BP156" s="18">
        <v>0</v>
      </c>
      <c r="BQ156" s="18">
        <f t="shared" si="71"/>
        <v>150000000</v>
      </c>
      <c r="BR156" s="51">
        <v>150000000</v>
      </c>
      <c r="BS156" s="9">
        <f t="shared" si="72"/>
        <v>5239882149.7872009</v>
      </c>
      <c r="BT156" s="19">
        <f>SUM(C156,H156,AC156,AI156,AT156,)</f>
        <v>4203333266.472508</v>
      </c>
      <c r="BU156" s="19">
        <f>SUM(C156,H156)</f>
        <v>390417227.99769002</v>
      </c>
      <c r="BV156" s="19">
        <f>SUM(AC156,AI156,AT156)</f>
        <v>3812916038.4748182</v>
      </c>
      <c r="BW156" s="11">
        <f t="shared" si="73"/>
        <v>584832339.32238257</v>
      </c>
      <c r="BX156" s="20">
        <f>SUM(E156,K156)</f>
        <v>182500309.28325418</v>
      </c>
      <c r="BY156" s="20">
        <f>SUM(AD156,AM156,AU156,BB156,BK156)</f>
        <v>402332030.03912818</v>
      </c>
      <c r="BZ156" s="20">
        <f t="shared" si="74"/>
        <v>0</v>
      </c>
      <c r="CA156" s="12">
        <f t="shared" si="75"/>
        <v>451716543.99231011</v>
      </c>
      <c r="CB156" s="21">
        <f>SUM(N156,Z156:AB156)</f>
        <v>236655383.26488543</v>
      </c>
      <c r="CC156" s="21">
        <f>SUM(AE156,AF156,AQ156,AX156,BG156)</f>
        <v>65061160.727424681</v>
      </c>
      <c r="CD156" s="21">
        <f>SUM(BL156,AG156,AR156,AZ156,BH156,BQ156)</f>
        <v>150000000</v>
      </c>
      <c r="CE156" s="95">
        <f>Y156+BA156</f>
        <v>0</v>
      </c>
      <c r="CF156" s="1"/>
    </row>
    <row r="157" spans="1:84">
      <c r="A157" s="17">
        <v>795</v>
      </c>
      <c r="B157" s="17" t="s">
        <v>169</v>
      </c>
      <c r="C157" s="18">
        <f t="shared" si="54"/>
        <v>0</v>
      </c>
      <c r="D157" s="51">
        <v>0</v>
      </c>
      <c r="E157" s="18">
        <f t="shared" si="55"/>
        <v>0</v>
      </c>
      <c r="F157" s="17">
        <v>0</v>
      </c>
      <c r="G157" s="17">
        <v>0</v>
      </c>
      <c r="H157" s="18">
        <f t="shared" si="56"/>
        <v>386577227.99777001</v>
      </c>
      <c r="I157" s="51">
        <v>386577227.99777001</v>
      </c>
      <c r="J157" s="51">
        <v>0</v>
      </c>
      <c r="K157" s="18">
        <f t="shared" si="57"/>
        <v>164584659.66591045</v>
      </c>
      <c r="L157" s="17">
        <v>164584659.66591045</v>
      </c>
      <c r="M157" s="17">
        <v>0</v>
      </c>
      <c r="N157" s="18">
        <f t="shared" si="58"/>
        <v>0</v>
      </c>
      <c r="O157" s="18">
        <f t="shared" si="59"/>
        <v>0</v>
      </c>
      <c r="P157" s="17">
        <v>0</v>
      </c>
      <c r="Q157" s="17">
        <v>0</v>
      </c>
      <c r="R157" s="18">
        <f t="shared" si="60"/>
        <v>0</v>
      </c>
      <c r="S157" s="17">
        <v>0</v>
      </c>
      <c r="T157" s="17">
        <v>0</v>
      </c>
      <c r="U157" s="18">
        <f t="shared" si="61"/>
        <v>0</v>
      </c>
      <c r="V157" s="17">
        <v>0</v>
      </c>
      <c r="W157" s="17">
        <v>0</v>
      </c>
      <c r="X157" s="18">
        <f t="shared" si="62"/>
        <v>181197591.30647197</v>
      </c>
      <c r="Y157" s="17">
        <v>0</v>
      </c>
      <c r="Z157" s="17">
        <v>111143712.53431621</v>
      </c>
      <c r="AA157" s="17">
        <v>70053878.772155762</v>
      </c>
      <c r="AB157" s="17">
        <v>0</v>
      </c>
      <c r="AC157" s="18">
        <v>24999999.999976017</v>
      </c>
      <c r="AD157" s="18">
        <v>9395068.8435199037</v>
      </c>
      <c r="AE157" s="18">
        <v>0</v>
      </c>
      <c r="AF157" s="18">
        <v>0</v>
      </c>
      <c r="AG157" s="46">
        <f t="shared" si="63"/>
        <v>0</v>
      </c>
      <c r="AH157" s="51">
        <v>0</v>
      </c>
      <c r="AI157" s="18">
        <f t="shared" si="52"/>
        <v>969345299.99831903</v>
      </c>
      <c r="AJ157" s="51">
        <v>534057792.0000453</v>
      </c>
      <c r="AK157" s="51">
        <v>268816031.99972576</v>
      </c>
      <c r="AL157" s="51">
        <v>166471475.99854794</v>
      </c>
      <c r="AM157" s="18">
        <f t="shared" si="64"/>
        <v>263326229.25232601</v>
      </c>
      <c r="AN157" s="17">
        <v>64655674</v>
      </c>
      <c r="AO157" s="17">
        <v>100670555</v>
      </c>
      <c r="AP157" s="17">
        <v>98000000.252326027</v>
      </c>
      <c r="AQ157" s="18">
        <v>63484477.303545631</v>
      </c>
      <c r="AR157" s="18">
        <f t="shared" si="65"/>
        <v>0</v>
      </c>
      <c r="AS157" s="51">
        <v>0</v>
      </c>
      <c r="AT157" s="46">
        <v>39415188.001138002</v>
      </c>
      <c r="AU157" s="18">
        <f t="shared" si="66"/>
        <v>21410273.04593059</v>
      </c>
      <c r="AV157" s="17">
        <v>21410273.04593059</v>
      </c>
      <c r="AW157" s="17">
        <v>0</v>
      </c>
      <c r="AX157" s="18">
        <v>0</v>
      </c>
      <c r="AY157" s="18">
        <f t="shared" si="67"/>
        <v>0</v>
      </c>
      <c r="AZ157" s="51">
        <v>0</v>
      </c>
      <c r="BA157" s="17">
        <v>0</v>
      </c>
      <c r="BB157" s="18">
        <f t="shared" si="53"/>
        <v>64416.007223500004</v>
      </c>
      <c r="BC157" s="17">
        <v>0</v>
      </c>
      <c r="BD157" s="17">
        <v>64416.007223500004</v>
      </c>
      <c r="BE157" s="18">
        <f t="shared" si="68"/>
        <v>0</v>
      </c>
      <c r="BF157" s="51">
        <v>0</v>
      </c>
      <c r="BG157" s="46">
        <v>0</v>
      </c>
      <c r="BH157" s="46">
        <f t="shared" si="69"/>
        <v>0</v>
      </c>
      <c r="BI157" s="51">
        <v>0</v>
      </c>
      <c r="BJ157" s="51">
        <v>0</v>
      </c>
      <c r="BK157" s="46">
        <v>5882840.7335477117</v>
      </c>
      <c r="BL157" s="46">
        <f t="shared" si="70"/>
        <v>0</v>
      </c>
      <c r="BM157" s="51">
        <v>0</v>
      </c>
      <c r="BN157" s="18">
        <v>0</v>
      </c>
      <c r="BO157" s="18">
        <v>0</v>
      </c>
      <c r="BP157" s="18">
        <v>0</v>
      </c>
      <c r="BQ157" s="18">
        <f t="shared" si="71"/>
        <v>150000000</v>
      </c>
      <c r="BR157" s="51">
        <v>150000000</v>
      </c>
      <c r="BS157" s="9">
        <f t="shared" si="72"/>
        <v>2279683272.1556787</v>
      </c>
      <c r="BT157" s="19">
        <f>SUM(C157,H157,AC157,AI157,AT157,)</f>
        <v>1420337715.9972031</v>
      </c>
      <c r="BU157" s="19">
        <f>SUM(C157,H157)</f>
        <v>386577227.99777001</v>
      </c>
      <c r="BV157" s="19">
        <f>SUM(AC157,AI157,AT157)</f>
        <v>1033760487.999433</v>
      </c>
      <c r="BW157" s="11">
        <f t="shared" si="73"/>
        <v>464663487.5484581</v>
      </c>
      <c r="BX157" s="20">
        <f>SUM(E157,K157)</f>
        <v>164584659.66591045</v>
      </c>
      <c r="BY157" s="20">
        <f>SUM(AD157,AM157,AU157,BB157,BK157)</f>
        <v>300078827.88254768</v>
      </c>
      <c r="BZ157" s="20">
        <f t="shared" si="74"/>
        <v>0</v>
      </c>
      <c r="CA157" s="12">
        <f t="shared" si="75"/>
        <v>394682068.6100176</v>
      </c>
      <c r="CB157" s="21">
        <f>SUM(N157,Z157:AB157)</f>
        <v>181197591.30647197</v>
      </c>
      <c r="CC157" s="21">
        <f>SUM(AE157,AF157,AQ157,AX157,BG157)</f>
        <v>63484477.303545631</v>
      </c>
      <c r="CD157" s="21">
        <f>SUM(BL157,AG157,AR157,AZ157,BH157,BQ157)</f>
        <v>150000000</v>
      </c>
      <c r="CE157" s="95">
        <f>Y157+BA157</f>
        <v>0</v>
      </c>
      <c r="CF157" s="1"/>
    </row>
    <row r="158" spans="1:84">
      <c r="A158" s="17">
        <v>796</v>
      </c>
      <c r="B158" s="17" t="s">
        <v>170</v>
      </c>
      <c r="C158" s="18">
        <f t="shared" si="54"/>
        <v>0</v>
      </c>
      <c r="D158" s="51">
        <v>0</v>
      </c>
      <c r="E158" s="18">
        <f t="shared" si="55"/>
        <v>0</v>
      </c>
      <c r="F158" s="17">
        <v>0</v>
      </c>
      <c r="G158" s="17">
        <v>0</v>
      </c>
      <c r="H158" s="18">
        <f t="shared" si="56"/>
        <v>394257227.99760997</v>
      </c>
      <c r="I158" s="51">
        <v>394257227.99760997</v>
      </c>
      <c r="J158" s="51">
        <v>0</v>
      </c>
      <c r="K158" s="18">
        <f t="shared" si="57"/>
        <v>347830535.16116977</v>
      </c>
      <c r="L158" s="17">
        <v>347830535.16116977</v>
      </c>
      <c r="M158" s="17">
        <v>0</v>
      </c>
      <c r="N158" s="18">
        <f t="shared" si="58"/>
        <v>0</v>
      </c>
      <c r="O158" s="18">
        <f t="shared" si="59"/>
        <v>0</v>
      </c>
      <c r="P158" s="17">
        <v>0</v>
      </c>
      <c r="Q158" s="17">
        <v>0</v>
      </c>
      <c r="R158" s="18">
        <f t="shared" si="60"/>
        <v>0</v>
      </c>
      <c r="S158" s="17">
        <v>0</v>
      </c>
      <c r="T158" s="17">
        <v>0</v>
      </c>
      <c r="U158" s="18">
        <f t="shared" si="61"/>
        <v>0</v>
      </c>
      <c r="V158" s="17">
        <v>0</v>
      </c>
      <c r="W158" s="17">
        <v>0</v>
      </c>
      <c r="X158" s="18">
        <f t="shared" si="62"/>
        <v>348130399.22476089</v>
      </c>
      <c r="Y158" s="17">
        <v>0</v>
      </c>
      <c r="Z158" s="17">
        <v>175595344.479283</v>
      </c>
      <c r="AA158" s="17">
        <v>172535054.74547789</v>
      </c>
      <c r="AB158" s="17">
        <v>0</v>
      </c>
      <c r="AC158" s="18">
        <v>24999999.999976017</v>
      </c>
      <c r="AD158" s="18">
        <v>14695618.603475632</v>
      </c>
      <c r="AE158" s="18">
        <v>0</v>
      </c>
      <c r="AF158" s="18">
        <v>0</v>
      </c>
      <c r="AG158" s="46">
        <f t="shared" si="63"/>
        <v>0</v>
      </c>
      <c r="AH158" s="51">
        <v>0</v>
      </c>
      <c r="AI158" s="18">
        <f t="shared" si="52"/>
        <v>3927925403.9934921</v>
      </c>
      <c r="AJ158" s="51">
        <v>2732657603.9977088</v>
      </c>
      <c r="AK158" s="51">
        <v>1082815739.9967735</v>
      </c>
      <c r="AL158" s="51">
        <v>112452059.99900995</v>
      </c>
      <c r="AM158" s="18">
        <f t="shared" si="64"/>
        <v>779757928</v>
      </c>
      <c r="AN158" s="17">
        <v>212106178</v>
      </c>
      <c r="AO158" s="17">
        <v>567651750</v>
      </c>
      <c r="AP158" s="17">
        <v>0</v>
      </c>
      <c r="AQ158" s="18">
        <v>101151339.95193386</v>
      </c>
      <c r="AR158" s="18">
        <f t="shared" si="65"/>
        <v>0</v>
      </c>
      <c r="AS158" s="51">
        <v>0</v>
      </c>
      <c r="AT158" s="46">
        <v>689008656.00075996</v>
      </c>
      <c r="AU158" s="18">
        <f t="shared" si="66"/>
        <v>50996277</v>
      </c>
      <c r="AV158" s="17">
        <v>50996277</v>
      </c>
      <c r="AW158" s="17">
        <v>0</v>
      </c>
      <c r="AX158" s="18">
        <v>0</v>
      </c>
      <c r="AY158" s="18">
        <f t="shared" si="67"/>
        <v>0</v>
      </c>
      <c r="AZ158" s="51">
        <v>0</v>
      </c>
      <c r="BA158" s="17">
        <v>0</v>
      </c>
      <c r="BB158" s="18">
        <f t="shared" si="53"/>
        <v>43889.586683599999</v>
      </c>
      <c r="BC158" s="17">
        <v>0</v>
      </c>
      <c r="BD158" s="17">
        <v>43889.586683599999</v>
      </c>
      <c r="BE158" s="18">
        <f t="shared" si="68"/>
        <v>0</v>
      </c>
      <c r="BF158" s="51">
        <v>0</v>
      </c>
      <c r="BG158" s="46">
        <v>0</v>
      </c>
      <c r="BH158" s="46">
        <f t="shared" si="69"/>
        <v>0</v>
      </c>
      <c r="BI158" s="51">
        <v>0</v>
      </c>
      <c r="BJ158" s="51">
        <v>0</v>
      </c>
      <c r="BK158" s="46">
        <v>21294793.817478955</v>
      </c>
      <c r="BL158" s="46">
        <f t="shared" si="70"/>
        <v>0</v>
      </c>
      <c r="BM158" s="51">
        <v>0</v>
      </c>
      <c r="BN158" s="18">
        <v>0</v>
      </c>
      <c r="BO158" s="18">
        <v>0</v>
      </c>
      <c r="BP158" s="18">
        <v>0</v>
      </c>
      <c r="BQ158" s="18">
        <f t="shared" si="71"/>
        <v>150000000</v>
      </c>
      <c r="BR158" s="51">
        <v>150000000</v>
      </c>
      <c r="BS158" s="9">
        <f t="shared" si="72"/>
        <v>6850092069.3373413</v>
      </c>
      <c r="BT158" s="19">
        <f>SUM(C158,H158,AC158,AI158,AT158,)</f>
        <v>5036191287.9918385</v>
      </c>
      <c r="BU158" s="19">
        <f>SUM(C158,H158)</f>
        <v>394257227.99760997</v>
      </c>
      <c r="BV158" s="19">
        <f>SUM(AC158,AI158,AT158)</f>
        <v>4641934059.9942284</v>
      </c>
      <c r="BW158" s="11">
        <f t="shared" si="73"/>
        <v>1214619042.1688077</v>
      </c>
      <c r="BX158" s="20">
        <f>SUM(E158,K158)</f>
        <v>347830535.16116977</v>
      </c>
      <c r="BY158" s="20">
        <f>SUM(AD158,AM158,AU158,BB158,BK158)</f>
        <v>866788507.00763822</v>
      </c>
      <c r="BZ158" s="20">
        <f t="shared" si="74"/>
        <v>0</v>
      </c>
      <c r="CA158" s="12">
        <f t="shared" si="75"/>
        <v>599281739.17669475</v>
      </c>
      <c r="CB158" s="21">
        <f>SUM(N158,Z158:AB158)</f>
        <v>348130399.22476089</v>
      </c>
      <c r="CC158" s="21">
        <f>SUM(AE158,AF158,AQ158,AX158,BG158)</f>
        <v>101151339.95193386</v>
      </c>
      <c r="CD158" s="21">
        <f>SUM(BL158,AG158,AR158,AZ158,BH158,BQ158)</f>
        <v>150000000</v>
      </c>
      <c r="CE158" s="95">
        <f>Y158+BA158</f>
        <v>0</v>
      </c>
      <c r="CF158" s="1"/>
    </row>
    <row r="159" spans="1:84">
      <c r="A159" s="17">
        <v>797</v>
      </c>
      <c r="B159" s="17" t="s">
        <v>171</v>
      </c>
      <c r="C159" s="18">
        <f t="shared" si="54"/>
        <v>0</v>
      </c>
      <c r="D159" s="51">
        <v>0</v>
      </c>
      <c r="E159" s="18">
        <f t="shared" si="55"/>
        <v>0</v>
      </c>
      <c r="F159" s="17">
        <v>0</v>
      </c>
      <c r="G159" s="17">
        <v>0</v>
      </c>
      <c r="H159" s="18">
        <f t="shared" si="56"/>
        <v>394257227.99760997</v>
      </c>
      <c r="I159" s="51">
        <v>394257227.99760997</v>
      </c>
      <c r="J159" s="51">
        <v>0</v>
      </c>
      <c r="K159" s="18">
        <f t="shared" si="57"/>
        <v>185645902.60925502</v>
      </c>
      <c r="L159" s="17">
        <v>185645902.60925502</v>
      </c>
      <c r="M159" s="17">
        <v>0</v>
      </c>
      <c r="N159" s="18">
        <f t="shared" si="58"/>
        <v>0</v>
      </c>
      <c r="O159" s="18">
        <f t="shared" si="59"/>
        <v>0</v>
      </c>
      <c r="P159" s="17">
        <v>0</v>
      </c>
      <c r="Q159" s="17">
        <v>0</v>
      </c>
      <c r="R159" s="18">
        <f t="shared" si="60"/>
        <v>0</v>
      </c>
      <c r="S159" s="17">
        <v>0</v>
      </c>
      <c r="T159" s="17">
        <v>0</v>
      </c>
      <c r="U159" s="18">
        <f t="shared" si="61"/>
        <v>0</v>
      </c>
      <c r="V159" s="17">
        <v>0</v>
      </c>
      <c r="W159" s="17">
        <v>0</v>
      </c>
      <c r="X159" s="18">
        <f t="shared" si="62"/>
        <v>278739650.13594329</v>
      </c>
      <c r="Y159" s="17">
        <v>0</v>
      </c>
      <c r="Z159" s="17">
        <v>164791844.89359078</v>
      </c>
      <c r="AA159" s="17">
        <v>113947805.24235255</v>
      </c>
      <c r="AB159" s="17">
        <v>0</v>
      </c>
      <c r="AC159" s="18">
        <v>24999999.999976017</v>
      </c>
      <c r="AD159" s="18">
        <v>10460938.58931829</v>
      </c>
      <c r="AE159" s="18">
        <v>0</v>
      </c>
      <c r="AF159" s="18">
        <v>0</v>
      </c>
      <c r="AG159" s="46">
        <f t="shared" si="63"/>
        <v>0</v>
      </c>
      <c r="AH159" s="51">
        <v>0</v>
      </c>
      <c r="AI159" s="18">
        <f t="shared" si="52"/>
        <v>606745803.53944683</v>
      </c>
      <c r="AJ159" s="51">
        <v>434462581.06529123</v>
      </c>
      <c r="AK159" s="51">
        <v>49930378.572955973</v>
      </c>
      <c r="AL159" s="51">
        <v>122352843.9011997</v>
      </c>
      <c r="AM159" s="18">
        <f t="shared" si="64"/>
        <v>78295169</v>
      </c>
      <c r="AN159" s="17">
        <v>25534552</v>
      </c>
      <c r="AO159" s="17">
        <v>52760617</v>
      </c>
      <c r="AP159" s="17">
        <v>0</v>
      </c>
      <c r="AQ159" s="18">
        <v>63143514.911499411</v>
      </c>
      <c r="AR159" s="18">
        <f t="shared" si="65"/>
        <v>0</v>
      </c>
      <c r="AS159" s="51">
        <v>0</v>
      </c>
      <c r="AT159" s="46">
        <v>331810984.84135699</v>
      </c>
      <c r="AU159" s="18">
        <f t="shared" si="66"/>
        <v>28951582</v>
      </c>
      <c r="AV159" s="17">
        <v>28951582</v>
      </c>
      <c r="AW159" s="17">
        <v>0</v>
      </c>
      <c r="AX159" s="18">
        <v>0</v>
      </c>
      <c r="AY159" s="18">
        <f t="shared" si="67"/>
        <v>0</v>
      </c>
      <c r="AZ159" s="51">
        <v>0</v>
      </c>
      <c r="BA159" s="17">
        <v>0</v>
      </c>
      <c r="BB159" s="18">
        <f t="shared" si="53"/>
        <v>131916.6165073</v>
      </c>
      <c r="BC159" s="17">
        <v>0</v>
      </c>
      <c r="BD159" s="17">
        <v>131916.6165073</v>
      </c>
      <c r="BE159" s="18">
        <f t="shared" si="68"/>
        <v>0</v>
      </c>
      <c r="BF159" s="51">
        <v>0</v>
      </c>
      <c r="BG159" s="46">
        <v>0</v>
      </c>
      <c r="BH159" s="46">
        <f t="shared" si="69"/>
        <v>0</v>
      </c>
      <c r="BI159" s="51">
        <v>0</v>
      </c>
      <c r="BJ159" s="51">
        <v>0</v>
      </c>
      <c r="BK159" s="46">
        <v>8178697.6898834854</v>
      </c>
      <c r="BL159" s="46">
        <f t="shared" si="70"/>
        <v>0</v>
      </c>
      <c r="BM159" s="51">
        <v>0</v>
      </c>
      <c r="BN159" s="18">
        <v>0</v>
      </c>
      <c r="BO159" s="18">
        <v>0</v>
      </c>
      <c r="BP159" s="18">
        <v>0</v>
      </c>
      <c r="BQ159" s="18">
        <f t="shared" si="71"/>
        <v>150000000</v>
      </c>
      <c r="BR159" s="51">
        <v>150000000</v>
      </c>
      <c r="BS159" s="9">
        <f t="shared" si="72"/>
        <v>2161361387.9307966</v>
      </c>
      <c r="BT159" s="19">
        <f>SUM(C159,H159,AC159,AI159,AT159,)</f>
        <v>1357814016.3783898</v>
      </c>
      <c r="BU159" s="19">
        <f>SUM(C159,H159)</f>
        <v>394257227.99760997</v>
      </c>
      <c r="BV159" s="19">
        <f>SUM(AC159,AI159,AT159)</f>
        <v>963556788.38077986</v>
      </c>
      <c r="BW159" s="11">
        <f t="shared" si="73"/>
        <v>311664206.50496405</v>
      </c>
      <c r="BX159" s="20">
        <f>SUM(E159,K159)</f>
        <v>185645902.60925502</v>
      </c>
      <c r="BY159" s="20">
        <f>SUM(AD159,AM159,AU159,BB159,BK159)</f>
        <v>126018303.89570908</v>
      </c>
      <c r="BZ159" s="20">
        <f t="shared" si="74"/>
        <v>0</v>
      </c>
      <c r="CA159" s="12">
        <f t="shared" si="75"/>
        <v>491883165.04744267</v>
      </c>
      <c r="CB159" s="21">
        <f>SUM(N159,Z159:AB159)</f>
        <v>278739650.13594329</v>
      </c>
      <c r="CC159" s="21">
        <f>SUM(AE159,AF159,AQ159,AX159,BG159)</f>
        <v>63143514.911499411</v>
      </c>
      <c r="CD159" s="21">
        <f>SUM(BL159,AG159,AR159,AZ159,BH159,BQ159)</f>
        <v>150000000</v>
      </c>
      <c r="CE159" s="95">
        <f>Y159+BA159</f>
        <v>0</v>
      </c>
      <c r="CF159" s="1"/>
    </row>
    <row r="160" spans="1:84" s="29" customFormat="1">
      <c r="A160" s="23"/>
      <c r="B160" s="23" t="s">
        <v>172</v>
      </c>
      <c r="C160" s="24">
        <f>SUM(C4:C159)</f>
        <v>164869462990.60843</v>
      </c>
      <c r="D160" s="43">
        <f t="shared" ref="D160" si="76">SUM(D4:D159)</f>
        <v>164869462990.60843</v>
      </c>
      <c r="E160" s="24">
        <f t="shared" ref="E160:BV160" si="77">SUM(E4:E159)</f>
        <v>81300000000.00145</v>
      </c>
      <c r="F160" s="23">
        <f t="shared" si="77"/>
        <v>61300000000.00061</v>
      </c>
      <c r="G160" s="23">
        <f t="shared" si="77"/>
        <v>20000000000.000797</v>
      </c>
      <c r="H160" s="24">
        <f t="shared" si="77"/>
        <v>42954356049.936066</v>
      </c>
      <c r="I160" s="43">
        <f t="shared" si="77"/>
        <v>20347357173.936901</v>
      </c>
      <c r="J160" s="43">
        <f t="shared" si="77"/>
        <v>22606998875.999157</v>
      </c>
      <c r="K160" s="24">
        <f t="shared" si="77"/>
        <v>28050659498.546707</v>
      </c>
      <c r="L160" s="23">
        <f t="shared" si="77"/>
        <v>15689999999.999952</v>
      </c>
      <c r="M160" s="23">
        <f t="shared" si="77"/>
        <v>12360659498.546753</v>
      </c>
      <c r="N160" s="24">
        <f t="shared" si="77"/>
        <v>123869716684.00191</v>
      </c>
      <c r="O160" s="30">
        <f t="shared" si="77"/>
        <v>97700000000.001953</v>
      </c>
      <c r="P160" s="23">
        <f t="shared" si="77"/>
        <v>40545500000.000809</v>
      </c>
      <c r="Q160" s="23">
        <f t="shared" si="77"/>
        <v>57154500000.001152</v>
      </c>
      <c r="R160" s="30">
        <f t="shared" si="77"/>
        <v>15485215120.999977</v>
      </c>
      <c r="S160" s="23">
        <f t="shared" si="77"/>
        <v>6426364275.0000639</v>
      </c>
      <c r="T160" s="23">
        <f t="shared" si="77"/>
        <v>9058850845.9999104</v>
      </c>
      <c r="U160" s="30">
        <f t="shared" si="77"/>
        <v>10684501562.999994</v>
      </c>
      <c r="V160" s="23">
        <f t="shared" ref="V160:W160" si="78">SUM(V4:V159)</f>
        <v>4434068148.9998674</v>
      </c>
      <c r="W160" s="23">
        <f t="shared" si="78"/>
        <v>6250433414.000123</v>
      </c>
      <c r="X160" s="24">
        <f t="shared" si="77"/>
        <v>126503629267.75839</v>
      </c>
      <c r="Y160" s="23">
        <f t="shared" si="77"/>
        <v>109264261204.75803</v>
      </c>
      <c r="Z160" s="23">
        <f t="shared" si="77"/>
        <v>6181652435.000001</v>
      </c>
      <c r="AA160" s="23">
        <f t="shared" si="77"/>
        <v>5057715628.0000496</v>
      </c>
      <c r="AB160" s="23">
        <f t="shared" si="77"/>
        <v>6000000000.0003004</v>
      </c>
      <c r="AC160" s="24">
        <f t="shared" si="77"/>
        <v>39007709206.003525</v>
      </c>
      <c r="AD160" s="24">
        <f t="shared" si="77"/>
        <v>6535417453.9999866</v>
      </c>
      <c r="AE160" s="24">
        <f t="shared" si="77"/>
        <v>5533510546</v>
      </c>
      <c r="AF160" s="24">
        <f>SUM(AF4:AF159)</f>
        <v>22640249343.999088</v>
      </c>
      <c r="AG160" s="47">
        <f t="shared" ref="AG160:AH160" si="79">SUM(AG4:AG159)</f>
        <v>200000000</v>
      </c>
      <c r="AH160" s="43">
        <f t="shared" si="79"/>
        <v>200000000</v>
      </c>
      <c r="AI160" s="24">
        <f t="shared" si="77"/>
        <v>1106602524074.9741</v>
      </c>
      <c r="AJ160" s="43">
        <f t="shared" si="77"/>
        <v>873146921779.00952</v>
      </c>
      <c r="AK160" s="43">
        <f>SUM(AK4:AK159)</f>
        <v>198956358084.9491</v>
      </c>
      <c r="AL160" s="43">
        <f>SUM(AL4:AL159)</f>
        <v>34499244211.014748</v>
      </c>
      <c r="AM160" s="24">
        <f t="shared" si="77"/>
        <v>231376014486.0022</v>
      </c>
      <c r="AN160" s="23">
        <f t="shared" si="77"/>
        <v>72533174435</v>
      </c>
      <c r="AO160" s="23">
        <f>SUM(AO4:AO159)</f>
        <v>127052544520</v>
      </c>
      <c r="AP160" s="23">
        <f>SUM(AP4:AP159)</f>
        <v>31790295531.002216</v>
      </c>
      <c r="AQ160" s="24">
        <f t="shared" si="77"/>
        <v>32508725000.00098</v>
      </c>
      <c r="AR160" s="24">
        <f t="shared" si="77"/>
        <v>14418717381.080027</v>
      </c>
      <c r="AS160" s="43">
        <f t="shared" si="77"/>
        <v>14418717381.080027</v>
      </c>
      <c r="AT160" s="47">
        <f t="shared" si="77"/>
        <v>280354937114.01801</v>
      </c>
      <c r="AU160" s="24">
        <f t="shared" si="77"/>
        <v>45851068860.999977</v>
      </c>
      <c r="AV160" s="23">
        <f t="shared" si="77"/>
        <v>28860484600.000011</v>
      </c>
      <c r="AW160" s="23">
        <f t="shared" si="77"/>
        <v>16990584261.000002</v>
      </c>
      <c r="AX160" s="24">
        <f t="shared" si="77"/>
        <v>0</v>
      </c>
      <c r="AY160" s="24">
        <f t="shared" si="77"/>
        <v>11364331102.972794</v>
      </c>
      <c r="AZ160" s="43">
        <f t="shared" ref="AZ160" si="80">SUM(AZ4:AZ159)</f>
        <v>9499999999.9997177</v>
      </c>
      <c r="BA160" s="23">
        <f t="shared" si="77"/>
        <v>1864331102.9730747</v>
      </c>
      <c r="BB160" s="24">
        <f t="shared" si="77"/>
        <v>5289999999.9997215</v>
      </c>
      <c r="BC160" s="23">
        <f t="shared" si="77"/>
        <v>4499999999.9997301</v>
      </c>
      <c r="BD160" s="23">
        <f t="shared" si="77"/>
        <v>789999999.99999177</v>
      </c>
      <c r="BE160" s="24">
        <f t="shared" si="77"/>
        <v>2500000000.0000348</v>
      </c>
      <c r="BF160" s="43">
        <f t="shared" si="77"/>
        <v>2500000000.0000348</v>
      </c>
      <c r="BG160" s="47">
        <f t="shared" si="77"/>
        <v>48440000000.000984</v>
      </c>
      <c r="BH160" s="47">
        <f t="shared" si="77"/>
        <v>3532100684.8580041</v>
      </c>
      <c r="BI160" s="43">
        <f t="shared" ref="BI160" si="81">SUM(BI4:BI159)</f>
        <v>1532100684.8580041</v>
      </c>
      <c r="BJ160" s="43">
        <f t="shared" si="77"/>
        <v>2000000000</v>
      </c>
      <c r="BK160" s="47">
        <f t="shared" si="77"/>
        <v>7140000000.0000038</v>
      </c>
      <c r="BL160" s="47">
        <f t="shared" ref="BL160:BM160" si="82">SUM(BL4:BL159)</f>
        <v>499999999.99999911</v>
      </c>
      <c r="BM160" s="43">
        <f t="shared" si="82"/>
        <v>499999999.99999911</v>
      </c>
      <c r="BN160" s="24">
        <f t="shared" si="77"/>
        <v>84295379260.996628</v>
      </c>
      <c r="BO160" s="24">
        <f t="shared" si="77"/>
        <v>46249733409.000443</v>
      </c>
      <c r="BP160" s="24">
        <f t="shared" si="77"/>
        <v>21258544288.999573</v>
      </c>
      <c r="BQ160" s="24">
        <f t="shared" ref="BQ160:BR160" si="83">SUM(BQ4:BQ159)</f>
        <v>12907460000</v>
      </c>
      <c r="BR160" s="43">
        <f t="shared" si="83"/>
        <v>12907460000</v>
      </c>
      <c r="BS160" s="25">
        <f>SUM(BS4:BS159)</f>
        <v>2596054246704.7573</v>
      </c>
      <c r="BT160" s="26">
        <f t="shared" si="77"/>
        <v>1633788989435.5388</v>
      </c>
      <c r="BU160" s="26">
        <f t="shared" si="77"/>
        <v>207823819040.54443</v>
      </c>
      <c r="BV160" s="26">
        <f t="shared" si="77"/>
        <v>1425965170394.9956</v>
      </c>
      <c r="BW160" s="27">
        <f t="shared" ref="BW160:BY160" si="84">SUM(BW4:BW159)</f>
        <v>559846817258.54688</v>
      </c>
      <c r="BX160" s="27">
        <f t="shared" si="84"/>
        <v>109350659498.54813</v>
      </c>
      <c r="BY160" s="27">
        <f t="shared" si="84"/>
        <v>296192500801.00189</v>
      </c>
      <c r="BZ160" s="27">
        <f t="shared" ref="BZ160:CC160" si="85">SUM(BZ4:BZ159)</f>
        <v>2500000000.0000348</v>
      </c>
      <c r="CA160" s="28">
        <f>SUM(CA4:CA159)</f>
        <v>291289847702.94122</v>
      </c>
      <c r="CB160" s="28">
        <f t="shared" si="85"/>
        <v>141109084747.00226</v>
      </c>
      <c r="CC160" s="28">
        <f t="shared" si="85"/>
        <v>109122484890.00102</v>
      </c>
      <c r="CD160" s="28">
        <f t="shared" ref="CD160" si="86">SUM(CD4:CD159)</f>
        <v>41058278065.937714</v>
      </c>
      <c r="CE160" s="89">
        <f>SUM(CE4:CE159)</f>
        <v>111128592307.73108</v>
      </c>
    </row>
    <row r="162" spans="71:71">
      <c r="BS162" s="101"/>
    </row>
  </sheetData>
  <mergeCells count="3">
    <mergeCell ref="A1:A2"/>
    <mergeCell ref="B1:B2"/>
    <mergeCell ref="AC1:AE1"/>
  </mergeCells>
  <pageMargins left="0.25" right="0.27" top="0.66" bottom="0.43" header="0.55000000000000004" footer="0.21"/>
  <pageSetup paperSize="9" scale="53" orientation="landscape" r:id="rId1"/>
  <headerFooter>
    <oddHeader>&amp;L&amp;"Calibri,Bold Italic"&amp;20ANNEX 1: CENTRAL GOVERNMENT TRANSFERS TO LOCAL GOVERNMENTS - FY 2016/17</oddHeader>
    <oddFooter>Page &amp;P of &amp;N</oddFooter>
  </headerFooter>
  <rowBreaks count="1" manualBreakCount="1">
    <brk id="55" max="83" man="1"/>
  </rowBreaks>
  <colBreaks count="5" manualBreakCount="5">
    <brk id="15" max="159" man="1"/>
    <brk id="29" max="159" man="1"/>
    <brk id="41" max="159" man="1"/>
    <brk id="55" max="159" man="1"/>
    <brk id="70" max="1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E060E-A8B5-427F-A4DC-4A112B112132}">
  <dimension ref="C2:J24"/>
  <sheetViews>
    <sheetView zoomScale="80" zoomScaleNormal="80" workbookViewId="0">
      <selection activeCell="C7" sqref="C7"/>
    </sheetView>
  </sheetViews>
  <sheetFormatPr defaultRowHeight="14.25"/>
  <cols>
    <col min="1" max="1" width="9.06640625" style="63"/>
    <col min="2" max="2" width="4.265625" style="63" customWidth="1"/>
    <col min="3" max="3" width="16.33203125" style="63" bestFit="1" customWidth="1"/>
    <col min="4" max="4" width="21.9296875" style="63" bestFit="1" customWidth="1"/>
    <col min="5" max="5" width="17.06640625" style="63" bestFit="1" customWidth="1"/>
    <col min="6" max="6" width="17.06640625" style="63" customWidth="1"/>
    <col min="7" max="7" width="9.06640625" style="63" customWidth="1"/>
    <col min="8" max="8" width="29.46484375" style="63" customWidth="1"/>
    <col min="9" max="9" width="25" style="63" customWidth="1"/>
    <col min="10" max="16384" width="9.06640625" style="63"/>
  </cols>
  <sheetData>
    <row r="2" spans="3:10" ht="28.5">
      <c r="C2" s="62" t="s">
        <v>237</v>
      </c>
    </row>
    <row r="3" spans="3:10" ht="28.5">
      <c r="C3" s="62" t="s">
        <v>238</v>
      </c>
    </row>
    <row r="4" spans="3:10" ht="28.5">
      <c r="C4" s="64" t="s">
        <v>239</v>
      </c>
    </row>
    <row r="5" spans="3:10" ht="28.5">
      <c r="C5" s="62" t="s">
        <v>240</v>
      </c>
      <c r="I5" s="65" t="str">
        <f>IF(SUM(I12:I24)=0,"IDENTICAL","VARIANCE")</f>
        <v>IDENTICAL</v>
      </c>
      <c r="J5" s="66"/>
    </row>
    <row r="6" spans="3:10">
      <c r="J6" s="66"/>
    </row>
    <row r="7" spans="3:10" ht="28.5">
      <c r="C7" s="83" t="s">
        <v>265</v>
      </c>
      <c r="J7" s="66"/>
    </row>
    <row r="8" spans="3:10" ht="25.5">
      <c r="C8" s="84" t="s">
        <v>259</v>
      </c>
      <c r="J8" s="66"/>
    </row>
    <row r="9" spans="3:10">
      <c r="J9" s="66"/>
    </row>
    <row r="10" spans="3:10" ht="24.75" customHeight="1">
      <c r="H10" s="67"/>
      <c r="I10" s="67"/>
      <c r="J10" s="66"/>
    </row>
    <row r="11" spans="3:10">
      <c r="C11" s="79" t="s">
        <v>241</v>
      </c>
      <c r="D11" s="79" t="s">
        <v>242</v>
      </c>
      <c r="H11" s="68" t="s">
        <v>243</v>
      </c>
      <c r="I11" s="68" t="s">
        <v>244</v>
      </c>
      <c r="J11" s="66"/>
    </row>
    <row r="12" spans="3:10">
      <c r="C12" t="s">
        <v>245</v>
      </c>
      <c r="D12" s="81">
        <f>'IPFs 2016-17'!CA160</f>
        <v>291289847702.94122</v>
      </c>
      <c r="H12" s="69">
        <v>291289847703</v>
      </c>
      <c r="I12" s="70">
        <f>ROUND(D12,0)-H12</f>
        <v>0</v>
      </c>
      <c r="J12" s="66"/>
    </row>
    <row r="13" spans="3:10">
      <c r="C13" t="s">
        <v>246</v>
      </c>
      <c r="D13" s="81">
        <f>'IPFs 2016-17'!BW160</f>
        <v>559846817258.54688</v>
      </c>
      <c r="H13" s="69">
        <v>559846817259</v>
      </c>
      <c r="I13" s="70">
        <f t="shared" ref="I13:I15" si="0">ROUND(D13,0)-H13</f>
        <v>0</v>
      </c>
      <c r="J13" s="66"/>
    </row>
    <row r="14" spans="3:10">
      <c r="C14" t="s">
        <v>247</v>
      </c>
      <c r="D14" s="81">
        <f>'IPFs 2016-17'!BT160</f>
        <v>1633788989435.5388</v>
      </c>
      <c r="H14" s="69">
        <v>1633788989436</v>
      </c>
      <c r="I14" s="70">
        <f t="shared" si="0"/>
        <v>0</v>
      </c>
    </row>
    <row r="15" spans="3:10">
      <c r="C15" t="s">
        <v>248</v>
      </c>
      <c r="D15" s="81">
        <f>'IPFs 2016-17'!CE160</f>
        <v>111128592307.73108</v>
      </c>
      <c r="H15" s="71">
        <v>111128592308</v>
      </c>
      <c r="I15" s="72">
        <f t="shared" si="0"/>
        <v>0</v>
      </c>
    </row>
    <row r="16" spans="3:10">
      <c r="C16" s="80" t="s">
        <v>249</v>
      </c>
      <c r="D16" s="82">
        <v>2596054246704.8062</v>
      </c>
      <c r="H16" s="73">
        <v>2596054246705</v>
      </c>
      <c r="I16" s="72">
        <f>SUM(I12:I15)</f>
        <v>0</v>
      </c>
    </row>
    <row r="17" spans="3:9">
      <c r="H17" s="70"/>
      <c r="I17" s="70"/>
    </row>
    <row r="18" spans="3:9">
      <c r="H18" s="74"/>
      <c r="I18" s="74"/>
    </row>
    <row r="19" spans="3:9">
      <c r="H19" s="66"/>
      <c r="I19" s="66"/>
    </row>
    <row r="20" spans="3:9" ht="13.5" customHeight="1">
      <c r="H20" s="70"/>
      <c r="I20" s="70"/>
    </row>
    <row r="21" spans="3:9">
      <c r="C21" s="63" t="s">
        <v>250</v>
      </c>
      <c r="H21" s="70"/>
      <c r="I21" s="70"/>
    </row>
    <row r="22" spans="3:9">
      <c r="H22" s="70"/>
      <c r="I22" s="70"/>
    </row>
    <row r="23" spans="3:9" ht="25.5">
      <c r="C23" s="75"/>
      <c r="H23" s="70"/>
      <c r="I23" s="70"/>
    </row>
    <row r="24" spans="3:9">
      <c r="I24" s="70"/>
    </row>
  </sheetData>
  <hyperlinks>
    <hyperlink ref="C4" r:id="rId1" xr:uid="{AC69E013-8EB6-456A-A0F6-E0DFA50CD4B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4F21C-1948-4C81-9642-5D4752DD7B49}">
  <dimension ref="B2:D10"/>
  <sheetViews>
    <sheetView workbookViewId="0">
      <selection activeCell="C7" sqref="C7"/>
    </sheetView>
  </sheetViews>
  <sheetFormatPr defaultRowHeight="14.25"/>
  <cols>
    <col min="1" max="1" width="9.06640625" style="63"/>
    <col min="2" max="4" width="29.796875" style="78" customWidth="1"/>
    <col min="5" max="16384" width="9.06640625" style="63"/>
  </cols>
  <sheetData>
    <row r="2" spans="2:4">
      <c r="B2" s="76" t="s">
        <v>251</v>
      </c>
      <c r="C2" s="76" t="s">
        <v>252</v>
      </c>
      <c r="D2" s="76" t="s">
        <v>253</v>
      </c>
    </row>
    <row r="3" spans="2:4" ht="42.75">
      <c r="B3" s="87" t="s">
        <v>262</v>
      </c>
      <c r="C3" s="87" t="s">
        <v>254</v>
      </c>
      <c r="D3" s="88">
        <v>43122</v>
      </c>
    </row>
    <row r="4" spans="2:4" ht="42.75">
      <c r="B4" s="87" t="s">
        <v>260</v>
      </c>
      <c r="C4" s="87" t="s">
        <v>255</v>
      </c>
      <c r="D4" s="87" t="s">
        <v>261</v>
      </c>
    </row>
    <row r="5" spans="2:4" ht="42.75">
      <c r="B5" s="87" t="s">
        <v>256</v>
      </c>
      <c r="C5" s="87" t="s">
        <v>264</v>
      </c>
      <c r="D5" s="87" t="s">
        <v>266</v>
      </c>
    </row>
    <row r="6" spans="2:4">
      <c r="B6" s="87" t="s">
        <v>267</v>
      </c>
      <c r="C6" s="87" t="s">
        <v>257</v>
      </c>
      <c r="D6" s="87" t="s">
        <v>258</v>
      </c>
    </row>
    <row r="7" spans="2:4" ht="22.15" customHeight="1">
      <c r="B7" s="77"/>
    </row>
    <row r="9" spans="2:4" ht="21">
      <c r="B9" s="85" t="s">
        <v>265</v>
      </c>
    </row>
    <row r="10" spans="2:4" ht="21">
      <c r="B10" s="86" t="s">
        <v>259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IPFs 2016-17</vt:lpstr>
      <vt:lpstr>ThisVsPublication</vt:lpstr>
      <vt:lpstr>Metadata</vt:lpstr>
      <vt:lpstr>'IPFs 2016-17'!Print_Area</vt:lpstr>
      <vt:lpstr>'IPFs 2016-17'!Print_Titles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Sierd Hadley</dc:creator>
  <cp:lastModifiedBy>Simon</cp:lastModifiedBy>
  <cp:lastPrinted>2016-05-20T12:37:19Z</cp:lastPrinted>
  <dcterms:created xsi:type="dcterms:W3CDTF">2015-11-04T16:32:24Z</dcterms:created>
  <dcterms:modified xsi:type="dcterms:W3CDTF">2019-01-23T06:56:33Z</dcterms:modified>
</cp:coreProperties>
</file>